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450" activeTab="4"/>
  </bookViews>
  <sheets>
    <sheet name="言語性下位検査" sheetId="1" r:id="rId1"/>
    <sheet name="動作性下位検査" sheetId="2" r:id="rId2"/>
    <sheet name="全ての下位検査" sheetId="3" r:id="rId3"/>
    <sheet name="影響因" sheetId="4" r:id="rId4"/>
    <sheet name="(注)" sheetId="5" r:id="rId5"/>
  </sheets>
  <definedNames>
    <definedName name="_xlnm.Print_Area" localSheetId="3">'影響因'!$A$3:$P$29</definedName>
    <definedName name="_xlnm.Print_Area" localSheetId="0">'言語性下位検査'!$A$1:$P$25</definedName>
    <definedName name="_xlnm.Print_Area" localSheetId="2">'全ての下位検査'!$A$3:$P$36</definedName>
    <definedName name="_xlnm.Print_Area" localSheetId="1">'動作性下位検査'!$A$3:$Q$32</definedName>
  </definedNames>
  <calcPr fullCalcOnLoad="1"/>
</workbook>
</file>

<file path=xl/sharedStrings.xml><?xml version="1.0" encoding="utf-8"?>
<sst xmlns="http://schemas.openxmlformats.org/spreadsheetml/2006/main" count="364" uniqueCount="146">
  <si>
    <t>評価点</t>
  </si>
  <si>
    <t>平均</t>
  </si>
  <si>
    <t>知識</t>
  </si>
  <si>
    <t>知識</t>
  </si>
  <si>
    <t>類似</t>
  </si>
  <si>
    <t>類似</t>
  </si>
  <si>
    <t>算数</t>
  </si>
  <si>
    <t>算数</t>
  </si>
  <si>
    <t>単語</t>
  </si>
  <si>
    <t>単語</t>
  </si>
  <si>
    <t>理解</t>
  </si>
  <si>
    <t>理解</t>
  </si>
  <si>
    <t>数唱</t>
  </si>
  <si>
    <t>数唱</t>
  </si>
  <si>
    <t>言語概念化(Bannatyne)</t>
  </si>
  <si>
    <t>言語概念形成</t>
  </si>
  <si>
    <t>絵画完成</t>
  </si>
  <si>
    <t>絵画配列</t>
  </si>
  <si>
    <t>積木模様</t>
  </si>
  <si>
    <t>組合せ</t>
  </si>
  <si>
    <t>符号</t>
  </si>
  <si>
    <t>迷路</t>
  </si>
  <si>
    <t>習得知識(Bannatyne)</t>
  </si>
  <si>
    <t>長期記憶</t>
  </si>
  <si>
    <t>知識の蓄え</t>
  </si>
  <si>
    <t>Ⅰ.言語性下位検査</t>
  </si>
  <si>
    <t>Ⅱ.動作性下位検査</t>
  </si>
  <si>
    <t>計画能力</t>
  </si>
  <si>
    <t>視覚記憶</t>
  </si>
  <si>
    <t>Ⅲ.全ての下位検査</t>
  </si>
  <si>
    <t>数を扱う能力</t>
  </si>
  <si>
    <t>非本質的細部からの本質の区別</t>
  </si>
  <si>
    <t>学習能力</t>
  </si>
  <si>
    <t>△w</t>
  </si>
  <si>
    <t>は、二次的に判断の材料として用いられる下位検査を示す。</t>
  </si>
  <si>
    <t>注:Ctrl+スクロ－ルキー(マウスの真ん中)でページの拡大・縮小</t>
  </si>
  <si>
    <t>記号探し</t>
  </si>
  <si>
    <t>WISC-Ⅲプロフィール分析表</t>
  </si>
  <si>
    <t>入力</t>
  </si>
  <si>
    <t>長い問題文の理解</t>
  </si>
  <si>
    <t>判定s</t>
  </si>
  <si>
    <t>判定w</t>
  </si>
  <si>
    <t>単語の理解</t>
  </si>
  <si>
    <t>統合・貯蔵</t>
  </si>
  <si>
    <t>文化的負荷の高い知識</t>
  </si>
  <si>
    <t>抽象的言語概念の操作</t>
  </si>
  <si>
    <t>言語的推理</t>
  </si>
  <si>
    <t>出力</t>
  </si>
  <si>
    <t>簡単な言語反応</t>
  </si>
  <si>
    <t>複雑な言語指示</t>
  </si>
  <si>
    <t>簡単な言語指示</t>
  </si>
  <si>
    <t>抽象的刺激の視知覚</t>
  </si>
  <si>
    <t>有意味刺激の視知覚</t>
  </si>
  <si>
    <t>視覚的処理過程(Gv) (Horn)</t>
  </si>
  <si>
    <t>非言語的推理</t>
  </si>
  <si>
    <t>モデルの再構成</t>
  </si>
  <si>
    <t>同時処理</t>
  </si>
  <si>
    <t>空間視覚化</t>
  </si>
  <si>
    <t>試行錯誤的学習</t>
  </si>
  <si>
    <t>視覚的体制化</t>
  </si>
  <si>
    <t>視覚ー運動の協応</t>
  </si>
  <si>
    <t>注意集中</t>
  </si>
  <si>
    <t>常識（原因ー影響）</t>
  </si>
  <si>
    <t>概念形成</t>
  </si>
  <si>
    <t>推理</t>
  </si>
  <si>
    <t>短期記憶（聴覚または視覚）</t>
  </si>
  <si>
    <t>社会的理解</t>
  </si>
  <si>
    <t>Ⅲ.影響因</t>
  </si>
  <si>
    <t>環境への敏捷性</t>
  </si>
  <si>
    <t>不安</t>
  </si>
  <si>
    <t>注意の範囲</t>
  </si>
  <si>
    <t>集中</t>
  </si>
  <si>
    <t>文化的機会</t>
  </si>
  <si>
    <t>柔軟性</t>
  </si>
  <si>
    <t>知的好奇心と努力</t>
  </si>
  <si>
    <t>興味</t>
  </si>
  <si>
    <t>否定的態度</t>
  </si>
  <si>
    <t>課外読書</t>
  </si>
  <si>
    <t>過度の具体的思考</t>
  </si>
  <si>
    <t>固執性</t>
  </si>
  <si>
    <t>初期環境の豊かさ</t>
  </si>
  <si>
    <t>学校での学習</t>
  </si>
  <si>
    <t>(1)言語概念および言語的推理</t>
  </si>
  <si>
    <t>(2)知識の蓄えや記憶</t>
  </si>
  <si>
    <t>長い言語反応</t>
  </si>
  <si>
    <t>能力</t>
  </si>
  <si>
    <t>空間(Bannatyne)</t>
  </si>
  <si>
    <t>図形の認知(Guilford)</t>
  </si>
  <si>
    <t>(2)視覚化ー推理</t>
  </si>
  <si>
    <t>(1)視覚・空間認知</t>
  </si>
  <si>
    <t>(3)計画ー試行錯誤</t>
  </si>
  <si>
    <t>(4)問題解決能力</t>
  </si>
  <si>
    <t>組み立て</t>
  </si>
  <si>
    <t>(5)図形の評価</t>
  </si>
  <si>
    <t>図形的評価(6～７歳) (Guilford)</t>
  </si>
  <si>
    <t>図形的評価(8歳以上) (Guilford)</t>
  </si>
  <si>
    <t>情報の符号化</t>
  </si>
  <si>
    <t>結晶性能力(Horn)</t>
  </si>
  <si>
    <t>流動性能力(Horn)</t>
  </si>
  <si>
    <t>視覚的系列化</t>
  </si>
  <si>
    <t>長期記憶（再掲載）</t>
  </si>
  <si>
    <t>言語記憶(Guilford)</t>
  </si>
  <si>
    <t>言語的推理(再掲載)</t>
  </si>
  <si>
    <t>非言語的推理(再掲載)</t>
  </si>
  <si>
    <t>影響因</t>
  </si>
  <si>
    <t>(1)マイナスの影響因…wのときだけ採択</t>
  </si>
  <si>
    <t>(不安・注意)</t>
  </si>
  <si>
    <t>被転導性</t>
  </si>
  <si>
    <t>(その他)</t>
  </si>
  <si>
    <t>(2)プラスまたはマイナスの影響因…sもwも採択</t>
  </si>
  <si>
    <t>確信がもてなくても答える姿勢</t>
  </si>
  <si>
    <t>評価点平均より3点以上高い下位検査はS</t>
  </si>
  <si>
    <t>評価点平均より3点以上低い下位検査はW</t>
  </si>
  <si>
    <t>評価点平均より1点以上3点未満高い下位検査は＋</t>
  </si>
  <si>
    <t>評価点平均より1点以上3点未満低い下位検査はー</t>
  </si>
  <si>
    <t>評価点平均との差が1点未満の下位検査は±</t>
  </si>
  <si>
    <t>順位</t>
  </si>
  <si>
    <t>判定記号</t>
  </si>
  <si>
    <t>S(W)が2つ以上で、残りは＋(ー)か±。または、S(W)が1つと＋(ー)が1つ以上あり、残りは±。</t>
  </si>
  <si>
    <t>S(W)が1つで、残りは±。または、S(W)はないが＋(ー)が2つ以上あり、残りは±。</t>
  </si>
  <si>
    <t>１，２以外の場合</t>
  </si>
  <si>
    <t>判定基準</t>
  </si>
  <si>
    <t>s</t>
  </si>
  <si>
    <t>+</t>
  </si>
  <si>
    <t>w</t>
  </si>
  <si>
    <t>-</t>
  </si>
  <si>
    <t>○s</t>
  </si>
  <si>
    <t>△s</t>
  </si>
  <si>
    <t>○w</t>
  </si>
  <si>
    <t>△w</t>
  </si>
  <si>
    <t>×</t>
  </si>
  <si>
    <t xml:space="preserve"> </t>
  </si>
  <si>
    <t>(1)流動性ー結晶性(Horn)</t>
  </si>
  <si>
    <t>(2)情報処理</t>
  </si>
  <si>
    <t>継次処理・系列化(Bannatyne)</t>
  </si>
  <si>
    <t>(3)記憶</t>
  </si>
  <si>
    <t>(4)推理</t>
  </si>
  <si>
    <t>(5)内容</t>
  </si>
  <si>
    <t>(6)学習に関する能力</t>
  </si>
  <si>
    <t>認知様式（w：場依存ーs：場独立）</t>
  </si>
  <si>
    <t>○s, ○w</t>
  </si>
  <si>
    <t>△s, △w</t>
  </si>
  <si>
    <t>×</t>
  </si>
  <si>
    <t>動作性評価点平均</t>
  </si>
  <si>
    <t>全検査評価点平均</t>
  </si>
  <si>
    <t>SW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</si>
</sst>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"/>
    <numFmt numFmtId="177" formatCode="0.000"/>
    <numFmt numFmtId="178" formatCode="0.0"/>
    <numFmt numFmtId="179" formatCode="0.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sz val="10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21" xfId="0" applyFont="1" applyBorder="1" applyAlignment="1">
      <alignment horizontal="center"/>
    </xf>
    <xf numFmtId="178" fontId="3" fillId="0" borderId="21" xfId="0" applyNumberFormat="1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178" fontId="3" fillId="0" borderId="24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12" xfId="0" applyFont="1" applyBorder="1" applyAlignment="1">
      <alignment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27" xfId="0" applyFont="1" applyBorder="1" applyAlignment="1">
      <alignment/>
    </xf>
    <xf numFmtId="0" fontId="3" fillId="33" borderId="0" xfId="0" applyFont="1" applyFill="1" applyBorder="1" applyAlignment="1">
      <alignment horizontal="center"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33" borderId="26" xfId="0" applyFont="1" applyFill="1" applyBorder="1" applyAlignment="1">
      <alignment horizontal="center"/>
    </xf>
    <xf numFmtId="0" fontId="2" fillId="0" borderId="28" xfId="0" applyFont="1" applyBorder="1" applyAlignment="1">
      <alignment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/>
    </xf>
    <xf numFmtId="0" fontId="3" fillId="0" borderId="30" xfId="0" applyFont="1" applyBorder="1" applyAlignment="1">
      <alignment horizontal="center"/>
    </xf>
    <xf numFmtId="0" fontId="3" fillId="0" borderId="28" xfId="0" applyFont="1" applyBorder="1" applyAlignment="1">
      <alignment/>
    </xf>
    <xf numFmtId="0" fontId="3" fillId="0" borderId="27" xfId="0" applyFont="1" applyBorder="1" applyAlignment="1">
      <alignment horizontal="center"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25" xfId="0" applyFont="1" applyFill="1" applyBorder="1" applyAlignment="1">
      <alignment/>
    </xf>
    <xf numFmtId="0" fontId="3" fillId="0" borderId="31" xfId="0" applyFont="1" applyBorder="1" applyAlignment="1">
      <alignment/>
    </xf>
    <xf numFmtId="0" fontId="3" fillId="33" borderId="32" xfId="0" applyFont="1" applyFill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2" fillId="0" borderId="25" xfId="0" applyFont="1" applyBorder="1" applyAlignment="1">
      <alignment/>
    </xf>
    <xf numFmtId="0" fontId="3" fillId="33" borderId="23" xfId="0" applyFont="1" applyFill="1" applyBorder="1" applyAlignment="1">
      <alignment horizontal="center"/>
    </xf>
    <xf numFmtId="0" fontId="3" fillId="33" borderId="24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2" fillId="0" borderId="28" xfId="0" applyFont="1" applyBorder="1" applyAlignment="1">
      <alignment horizontal="left"/>
    </xf>
    <xf numFmtId="0" fontId="2" fillId="0" borderId="28" xfId="0" applyFont="1" applyBorder="1" applyAlignment="1">
      <alignment horizontal="center"/>
    </xf>
    <xf numFmtId="0" fontId="3" fillId="33" borderId="25" xfId="0" applyFont="1" applyFill="1" applyBorder="1" applyAlignment="1">
      <alignment horizontal="center"/>
    </xf>
    <xf numFmtId="0" fontId="3" fillId="0" borderId="27" xfId="0" applyFont="1" applyFill="1" applyBorder="1" applyAlignment="1">
      <alignment/>
    </xf>
    <xf numFmtId="0" fontId="3" fillId="0" borderId="2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21" xfId="0" applyFont="1" applyFill="1" applyBorder="1" applyAlignment="1">
      <alignment/>
    </xf>
    <xf numFmtId="0" fontId="3" fillId="0" borderId="34" xfId="0" applyFont="1" applyFill="1" applyBorder="1" applyAlignment="1">
      <alignment/>
    </xf>
    <xf numFmtId="0" fontId="3" fillId="33" borderId="31" xfId="0" applyFont="1" applyFill="1" applyBorder="1" applyAlignment="1">
      <alignment horizontal="center"/>
    </xf>
    <xf numFmtId="0" fontId="2" fillId="0" borderId="25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4" fillId="0" borderId="12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2" fillId="0" borderId="35" xfId="0" applyFont="1" applyBorder="1" applyAlignment="1">
      <alignment/>
    </xf>
    <xf numFmtId="0" fontId="4" fillId="0" borderId="28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/>
    </xf>
    <xf numFmtId="0" fontId="3" fillId="0" borderId="18" xfId="0" applyFont="1" applyBorder="1" applyAlignment="1">
      <alignment/>
    </xf>
    <xf numFmtId="0" fontId="4" fillId="0" borderId="14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3" fillId="34" borderId="0" xfId="0" applyFont="1" applyFill="1" applyAlignment="1">
      <alignment/>
    </xf>
    <xf numFmtId="0" fontId="3" fillId="0" borderId="35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0" xfId="0" applyFont="1" applyAlignment="1">
      <alignment horizontal="right"/>
    </xf>
    <xf numFmtId="179" fontId="3" fillId="0" borderId="18" xfId="0" applyNumberFormat="1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9" xfId="0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3"/>
  <sheetViews>
    <sheetView zoomScale="85" zoomScaleNormal="85" zoomScalePageLayoutView="0" workbookViewId="0" topLeftCell="A1">
      <selection activeCell="I31" sqref="I31"/>
    </sheetView>
  </sheetViews>
  <sheetFormatPr defaultColWidth="9.00390625" defaultRowHeight="13.5"/>
  <cols>
    <col min="1" max="1" width="23.625" style="6" customWidth="1"/>
    <col min="2" max="2" width="5.75390625" style="6" bestFit="1" customWidth="1"/>
    <col min="3" max="3" width="6.625" style="24" bestFit="1" customWidth="1"/>
    <col min="4" max="4" width="5.00390625" style="6" customWidth="1"/>
    <col min="5" max="9" width="5.00390625" style="6" bestFit="1" customWidth="1"/>
    <col min="10" max="10" width="8.25390625" style="6" bestFit="1" customWidth="1"/>
    <col min="11" max="11" width="5.00390625" style="6" bestFit="1" customWidth="1"/>
    <col min="12" max="13" width="8.25390625" style="6" bestFit="1" customWidth="1"/>
    <col min="14" max="14" width="6.625" style="6" bestFit="1" customWidth="1"/>
    <col min="15" max="15" width="7.75390625" style="6" bestFit="1" customWidth="1"/>
    <col min="16" max="16" width="5.00390625" style="6" bestFit="1" customWidth="1"/>
    <col min="17" max="17" width="7.50390625" style="6" bestFit="1" customWidth="1"/>
    <col min="18" max="19" width="2.625" style="6" bestFit="1" customWidth="1"/>
    <col min="20" max="20" width="2.75390625" style="6" bestFit="1" customWidth="1"/>
    <col min="21" max="21" width="2.625" style="6" bestFit="1" customWidth="1"/>
    <col min="22" max="22" width="3.375" style="6" bestFit="1" customWidth="1"/>
    <col min="23" max="26" width="4.125" style="6" bestFit="1" customWidth="1"/>
    <col min="27" max="30" width="4.375" style="6" bestFit="1" customWidth="1"/>
    <col min="31" max="31" width="3.375" style="6" bestFit="1" customWidth="1"/>
    <col min="32" max="16384" width="9.00390625" style="6" customWidth="1"/>
  </cols>
  <sheetData>
    <row r="1" spans="1:16" ht="12.75" thickBot="1">
      <c r="A1" s="1" t="s">
        <v>37</v>
      </c>
      <c r="B1" s="1"/>
      <c r="C1" s="2"/>
      <c r="D1" s="3" t="s">
        <v>3</v>
      </c>
      <c r="E1" s="3" t="s">
        <v>5</v>
      </c>
      <c r="F1" s="3" t="s">
        <v>7</v>
      </c>
      <c r="G1" s="3" t="s">
        <v>9</v>
      </c>
      <c r="H1" s="3" t="s">
        <v>11</v>
      </c>
      <c r="I1" s="3" t="s">
        <v>13</v>
      </c>
      <c r="J1" s="4" t="s">
        <v>16</v>
      </c>
      <c r="K1" s="3" t="s">
        <v>20</v>
      </c>
      <c r="L1" s="3" t="s">
        <v>17</v>
      </c>
      <c r="M1" s="3" t="s">
        <v>18</v>
      </c>
      <c r="N1" s="3" t="s">
        <v>19</v>
      </c>
      <c r="O1" s="3" t="s">
        <v>36</v>
      </c>
      <c r="P1" s="5" t="s">
        <v>21</v>
      </c>
    </row>
    <row r="2" spans="3:16" ht="12.75" thickBot="1">
      <c r="C2" s="7" t="s">
        <v>0</v>
      </c>
      <c r="D2" s="8">
        <v>9</v>
      </c>
      <c r="E2" s="9">
        <v>9</v>
      </c>
      <c r="F2" s="9">
        <v>14</v>
      </c>
      <c r="G2" s="9">
        <v>5</v>
      </c>
      <c r="H2" s="9">
        <v>5</v>
      </c>
      <c r="I2" s="9">
        <v>7</v>
      </c>
      <c r="J2" s="8">
        <v>10</v>
      </c>
      <c r="K2" s="9">
        <v>7</v>
      </c>
      <c r="L2" s="9">
        <v>9</v>
      </c>
      <c r="M2" s="9">
        <v>8</v>
      </c>
      <c r="N2" s="9">
        <v>7</v>
      </c>
      <c r="O2" s="9">
        <v>10</v>
      </c>
      <c r="P2" s="10">
        <v>11</v>
      </c>
    </row>
    <row r="3" spans="1:16" ht="13.5">
      <c r="A3" s="11" t="s">
        <v>25</v>
      </c>
      <c r="B3" s="1"/>
      <c r="C3" s="106" t="s">
        <v>145</v>
      </c>
      <c r="D3" s="107" t="str">
        <f aca="true" t="shared" si="0" ref="D3:I3">IF(D$6-$C$6&gt;=3,"s",IF(D$6-$C$6&gt;=1,"+",IF(D$6-$C$6&gt;-1,"±",IF(D$6-$C$6&gt;-3,"-","w"))))</f>
        <v>±</v>
      </c>
      <c r="E3" s="108" t="str">
        <f t="shared" si="0"/>
        <v>±</v>
      </c>
      <c r="F3" s="108" t="str">
        <f t="shared" si="0"/>
        <v>s</v>
      </c>
      <c r="G3" s="108" t="str">
        <f t="shared" si="0"/>
        <v>w</v>
      </c>
      <c r="H3" s="108" t="str">
        <f t="shared" si="0"/>
        <v>w</v>
      </c>
      <c r="I3" s="109" t="str">
        <f t="shared" si="0"/>
        <v>-</v>
      </c>
      <c r="J3" s="108" t="str">
        <f>IF(J$6-$Q$6&gt;=3,"s",IF(J$6-$Q$6&gt;=1,"+",IF(J$6-$Q$6&gt;-1,"±",IF(J$6-$Q$6&gt;-3,"-","w"))))</f>
        <v>+</v>
      </c>
      <c r="K3" s="108" t="str">
        <f>IF(K$6-$Q$6&gt;=3,"s",IF(K$6-$Q$6&gt;=1,"+",IF(K$6-$Q$6&gt;-1,"±",IF(K$6-$Q$6&gt;-3,"-","w"))))</f>
        <v>-</v>
      </c>
      <c r="L3" s="108" t="str">
        <f>IF(L$6-$Q$6&gt;=3,"s",IF(L$6-$Q$6&gt;=1,"+",IF(L$6-$Q$6&gt;-1,"±",IF(L$6-$Q$6&gt;-3,"-","w"))))</f>
        <v>±</v>
      </c>
      <c r="M3" s="108" t="str">
        <f>IF(M$6-$Q$6&gt;=3,"s",IF(M$6-$Q$6&gt;=1,"+",IF(M$6-$Q$6&gt;-1,"±",IF(M$6-$Q$6&gt;-3,"-","w"))))</f>
        <v>±</v>
      </c>
      <c r="N3" s="111" t="str">
        <f>IF(N$6-$Q$6&gt;=3,"s",IF(N$6-$Q$6&gt;=1,"+",IF(N$6-$Q$6&gt;-1,"±",IF(N$6-$Q$6&gt;-3,"-","w"))))</f>
        <v>-</v>
      </c>
      <c r="O3" s="110" t="str">
        <f>IF(O$6-$Q$6&gt;=3,"s",IF(O$6-$Q$6&gt;=1,"+",IF(O$6-$Q$6&gt;-1,"±",IF(O$6-$Q$6&gt;-3,"-","w"))))</f>
        <v>+</v>
      </c>
      <c r="P3" s="24"/>
    </row>
    <row r="4" spans="16:17" ht="12">
      <c r="P4" s="104" t="s">
        <v>144</v>
      </c>
      <c r="Q4" s="105">
        <f>AVERAGE(D6:P6)</f>
        <v>8.538461538461538</v>
      </c>
    </row>
    <row r="5" spans="1:26" ht="12">
      <c r="A5" s="12"/>
      <c r="B5" s="12"/>
      <c r="C5" s="12" t="s">
        <v>1</v>
      </c>
      <c r="D5" s="13" t="s">
        <v>3</v>
      </c>
      <c r="E5" s="13" t="s">
        <v>5</v>
      </c>
      <c r="F5" s="13" t="s">
        <v>7</v>
      </c>
      <c r="G5" s="13" t="s">
        <v>9</v>
      </c>
      <c r="H5" s="13" t="s">
        <v>11</v>
      </c>
      <c r="I5" s="13" t="s">
        <v>13</v>
      </c>
      <c r="J5" s="7" t="s">
        <v>16</v>
      </c>
      <c r="K5" s="13" t="s">
        <v>20</v>
      </c>
      <c r="L5" s="13" t="s">
        <v>17</v>
      </c>
      <c r="M5" s="13" t="s">
        <v>18</v>
      </c>
      <c r="N5" s="13" t="s">
        <v>19</v>
      </c>
      <c r="O5" s="13" t="s">
        <v>36</v>
      </c>
      <c r="P5" s="14" t="s">
        <v>21</v>
      </c>
      <c r="Q5" s="15" t="s">
        <v>1</v>
      </c>
      <c r="Y5" s="16"/>
      <c r="Z5" s="16"/>
    </row>
    <row r="6" spans="1:17" ht="12">
      <c r="A6" s="17" t="s">
        <v>0</v>
      </c>
      <c r="B6" s="17"/>
      <c r="C6" s="18">
        <f>AVERAGE($D$6:$I$6)</f>
        <v>8.166666666666666</v>
      </c>
      <c r="D6" s="7">
        <f aca="true" t="shared" si="1" ref="D6:I6">D$2</f>
        <v>9</v>
      </c>
      <c r="E6" s="13">
        <f t="shared" si="1"/>
        <v>9</v>
      </c>
      <c r="F6" s="13">
        <f t="shared" si="1"/>
        <v>14</v>
      </c>
      <c r="G6" s="13">
        <f t="shared" si="1"/>
        <v>5</v>
      </c>
      <c r="H6" s="13">
        <f t="shared" si="1"/>
        <v>5</v>
      </c>
      <c r="I6" s="13">
        <f t="shared" si="1"/>
        <v>7</v>
      </c>
      <c r="J6" s="19">
        <f aca="true" t="shared" si="2" ref="J6:P6">J$2</f>
        <v>10</v>
      </c>
      <c r="K6" s="20">
        <f t="shared" si="2"/>
        <v>7</v>
      </c>
      <c r="L6" s="20">
        <f t="shared" si="2"/>
        <v>9</v>
      </c>
      <c r="M6" s="20">
        <f t="shared" si="2"/>
        <v>8</v>
      </c>
      <c r="N6" s="20">
        <f t="shared" si="2"/>
        <v>7</v>
      </c>
      <c r="O6" s="20">
        <f t="shared" si="2"/>
        <v>10</v>
      </c>
      <c r="P6" s="21">
        <f t="shared" si="2"/>
        <v>11</v>
      </c>
      <c r="Q6" s="22">
        <f>AVERAGE(J6:O6)</f>
        <v>8.5</v>
      </c>
    </row>
    <row r="7" spans="1:17" ht="12">
      <c r="A7" s="23"/>
      <c r="B7" s="23"/>
      <c r="P7" s="104" t="s">
        <v>143</v>
      </c>
      <c r="Q7" s="105">
        <f>AVERAGE(J6:P6)</f>
        <v>8.857142857142858</v>
      </c>
    </row>
    <row r="8" spans="1:31" ht="12">
      <c r="A8" s="4" t="s">
        <v>85</v>
      </c>
      <c r="B8" s="12" t="s">
        <v>40</v>
      </c>
      <c r="C8" s="12" t="s">
        <v>41</v>
      </c>
      <c r="D8" s="13" t="s">
        <v>2</v>
      </c>
      <c r="E8" s="13" t="s">
        <v>4</v>
      </c>
      <c r="F8" s="13" t="s">
        <v>6</v>
      </c>
      <c r="G8" s="13" t="s">
        <v>8</v>
      </c>
      <c r="H8" s="13" t="s">
        <v>10</v>
      </c>
      <c r="I8" s="14" t="s">
        <v>12</v>
      </c>
      <c r="J8" s="13" t="s">
        <v>16</v>
      </c>
      <c r="K8" s="13" t="s">
        <v>20</v>
      </c>
      <c r="L8" s="13" t="s">
        <v>17</v>
      </c>
      <c r="M8" s="13" t="s">
        <v>18</v>
      </c>
      <c r="N8" s="13" t="s">
        <v>19</v>
      </c>
      <c r="O8" s="13" t="s">
        <v>36</v>
      </c>
      <c r="P8" s="14" t="s">
        <v>21</v>
      </c>
      <c r="R8" s="7" t="s">
        <v>122</v>
      </c>
      <c r="S8" s="13" t="s">
        <v>123</v>
      </c>
      <c r="T8" s="7" t="s">
        <v>124</v>
      </c>
      <c r="U8" s="14" t="s">
        <v>125</v>
      </c>
      <c r="V8" s="14" t="str">
        <f>"±"</f>
        <v>±</v>
      </c>
      <c r="W8" s="7" t="s">
        <v>126</v>
      </c>
      <c r="X8" s="13" t="s">
        <v>126</v>
      </c>
      <c r="Y8" s="13" t="s">
        <v>127</v>
      </c>
      <c r="Z8" s="13" t="s">
        <v>127</v>
      </c>
      <c r="AA8" s="7" t="s">
        <v>128</v>
      </c>
      <c r="AB8" s="13" t="s">
        <v>128</v>
      </c>
      <c r="AC8" s="13" t="s">
        <v>33</v>
      </c>
      <c r="AD8" s="13" t="s">
        <v>129</v>
      </c>
      <c r="AE8" s="12" t="s">
        <v>130</v>
      </c>
    </row>
    <row r="9" spans="1:31" ht="12">
      <c r="A9" s="25" t="s">
        <v>38</v>
      </c>
      <c r="B9" s="26"/>
      <c r="C9" s="27"/>
      <c r="D9" s="28"/>
      <c r="E9" s="29"/>
      <c r="F9" s="29"/>
      <c r="G9" s="29"/>
      <c r="H9" s="29"/>
      <c r="I9" s="30"/>
      <c r="J9" s="31"/>
      <c r="K9" s="31"/>
      <c r="L9" s="31"/>
      <c r="M9" s="31"/>
      <c r="N9" s="31"/>
      <c r="O9" s="31"/>
      <c r="P9" s="27"/>
      <c r="R9" s="4"/>
      <c r="S9" s="3"/>
      <c r="T9" s="4"/>
      <c r="U9" s="5"/>
      <c r="V9" s="5"/>
      <c r="W9" s="4"/>
      <c r="X9" s="3"/>
      <c r="Y9" s="3"/>
      <c r="Z9" s="3"/>
      <c r="AA9" s="4"/>
      <c r="AB9" s="3"/>
      <c r="AC9" s="3"/>
      <c r="AD9" s="3"/>
      <c r="AE9" s="32"/>
    </row>
    <row r="10" spans="1:31" ht="12">
      <c r="A10" s="33" t="s">
        <v>39</v>
      </c>
      <c r="B10" s="26" t="str">
        <f>IF(W10=1,"○s",IF(X10=1,"○s",IF(Y10=1,"△s",IF(Z10=1,"△s",IF(AE10=1,"×"," ")))))</f>
        <v>×</v>
      </c>
      <c r="C10" s="27" t="str">
        <f>IF(AA10=1,"○w",IF(AB10=1,"○w",IF(AC10=1,"△w",IF(AD10=1,"△w",IF(AE10=1,"×"," ")))))</f>
        <v>×</v>
      </c>
      <c r="D10" s="34" t="str">
        <f>IF(D$6-$C$6&gt;=3,"s",IF(D$6-$C$6&gt;=1,"+",IF(D$6-$C$6&gt;-1,"±",IF(D$6-$C$6&gt;-3,"-","w"))))</f>
        <v>±</v>
      </c>
      <c r="E10" s="31"/>
      <c r="F10" s="34" t="str">
        <f>IF(F$6-$C$6&gt;=3,"s",IF(F$6-$C$6&gt;=1,"+",IF(F$6-$C$6&gt;-1,"±",IF(F$6-$C$6&gt;-3,"-","w"))))</f>
        <v>s</v>
      </c>
      <c r="G10" s="31"/>
      <c r="H10" s="34" t="str">
        <f>IF(H$6-$C$6&gt;=3,"s",IF(H$6-$C$6&gt;=1,"+",IF(H$6-$C$6&gt;-1,"±",IF(H$6-$C$6&gt;-3,"-","w"))))</f>
        <v>w</v>
      </c>
      <c r="I10" s="27"/>
      <c r="J10" s="31"/>
      <c r="K10" s="31"/>
      <c r="L10" s="31"/>
      <c r="M10" s="31"/>
      <c r="N10" s="31"/>
      <c r="O10" s="31"/>
      <c r="P10" s="27"/>
      <c r="R10" s="26">
        <f>COUNTIF($D10:$P10,"s")</f>
        <v>1</v>
      </c>
      <c r="S10" s="31">
        <f>COUNTIF($D10:$P10,"+")</f>
        <v>0</v>
      </c>
      <c r="T10" s="26">
        <f>COUNTIF($D10:$P10,"w")</f>
        <v>1</v>
      </c>
      <c r="U10" s="27">
        <f>COUNTIF($D10:$P10,"-")</f>
        <v>0</v>
      </c>
      <c r="V10" s="31">
        <f>COUNTIF($D10:$P10,"±")</f>
        <v>1</v>
      </c>
      <c r="W10" s="26">
        <f>IF(R10&gt;=2,IF(T10+U10=0,1,0),0)</f>
        <v>0</v>
      </c>
      <c r="X10" s="31">
        <f>IF(S10&gt;=1,IF(R10=1,IF(T10+U10=0,1,0),0),0)</f>
        <v>0</v>
      </c>
      <c r="Y10" s="31">
        <f>IF(R10=1,IF(S10+T10+U10=0,1,0),0)</f>
        <v>0</v>
      </c>
      <c r="Z10" s="27">
        <f>IF(S10&gt;=2,IF(R10+T10+U10=0,1,0),0)</f>
        <v>0</v>
      </c>
      <c r="AA10" s="31">
        <f>IF(T10&gt;=2,IF(R10+S10=0,1,0),0)</f>
        <v>0</v>
      </c>
      <c r="AB10" s="31">
        <f>IF(U10&gt;=1,IF(T10=1,IF(R10+S10=0,1,0),0),0)</f>
        <v>0</v>
      </c>
      <c r="AC10" s="31">
        <f>IF(T10=1,IF(R10+S10+U10=0,1,0),0)</f>
        <v>0</v>
      </c>
      <c r="AD10" s="31">
        <f>IF(U10&gt;=2,IF(R10+S10+T10=0,1,0),0)</f>
        <v>0</v>
      </c>
      <c r="AE10" s="44">
        <f>IF(W10+X10+Y10+Z10+AA10+AB10+AC10+AD10=0,1,0)</f>
        <v>1</v>
      </c>
    </row>
    <row r="11" spans="1:31" ht="12.75" thickBot="1">
      <c r="A11" s="35" t="s">
        <v>42</v>
      </c>
      <c r="B11" s="26" t="str">
        <f>IF(W11=1,"○s",IF(X11=1,"○s",IF(Y11=1,"△s",IF(Z11=1,"△s",IF(AE11=1,"×"," ")))))</f>
        <v> </v>
      </c>
      <c r="C11" s="27" t="str">
        <f>IF(AA11=1,"○w",IF(AB11=1,"○w",IF(AC11=1,"△w",IF(AD11=1,"△w",IF(AE11=1,"×"," ")))))</f>
        <v>○w</v>
      </c>
      <c r="D11" s="31"/>
      <c r="E11" s="34" t="str">
        <f>IF(E$6-$C$6&gt;=3,"s",IF(E$6-$C$6&gt;=1,"+",IF(E$6-$C$6&gt;-1,"±",IF(E$6-$C$6&gt;-3,"-","w"))))</f>
        <v>±</v>
      </c>
      <c r="F11" s="31"/>
      <c r="G11" s="34" t="str">
        <f>IF(G$6-$C$6&gt;=3,"s",IF(G$6-$C$6&gt;=1,"+",IF(G$6-$C$6&gt;-1,"±",IF(G$6-$C$6&gt;-3,"-","w"))))</f>
        <v>w</v>
      </c>
      <c r="H11" s="31"/>
      <c r="I11" s="37" t="str">
        <f>IF(I$6-$C$6&gt;=3,"s",IF(I$6-$C$6&gt;=1,"+",IF(I$6-$C$6&gt;-1,"±",IF(I$6-$C$6&gt;-3,"-","w"))))</f>
        <v>-</v>
      </c>
      <c r="J11" s="31"/>
      <c r="K11" s="31"/>
      <c r="L11" s="31"/>
      <c r="M11" s="31"/>
      <c r="N11" s="31"/>
      <c r="O11" s="31"/>
      <c r="P11" s="27"/>
      <c r="R11" s="26">
        <f>COUNTIF($D11:$P11,"s")</f>
        <v>0</v>
      </c>
      <c r="S11" s="31">
        <f>COUNTIF($D11:$P11,"+")</f>
        <v>0</v>
      </c>
      <c r="T11" s="26">
        <f>COUNTIF($D11:$P11,"w")</f>
        <v>1</v>
      </c>
      <c r="U11" s="27">
        <f>COUNTIF($D11:$P11,"-")</f>
        <v>1</v>
      </c>
      <c r="V11" s="31">
        <f>COUNTIF($D11:$P11,"±")</f>
        <v>1</v>
      </c>
      <c r="W11" s="26">
        <f>IF(R11&gt;=2,IF(T11+U11=0,1,0),0)</f>
        <v>0</v>
      </c>
      <c r="X11" s="31">
        <f>IF(S11&gt;=1,IF(R11=1,IF(T11+U11=0,1,0),0),0)</f>
        <v>0</v>
      </c>
      <c r="Y11" s="31">
        <f>IF(R11=1,IF(S11+T11+U11=0,1,0),0)</f>
        <v>0</v>
      </c>
      <c r="Z11" s="27">
        <f>IF(S11&gt;=2,IF(R11+T11+U11=0,1,0),0)</f>
        <v>0</v>
      </c>
      <c r="AA11" s="31">
        <f>IF(T11&gt;=2,IF(R11+S11=0,1,0),0)</f>
        <v>0</v>
      </c>
      <c r="AB11" s="31">
        <f>IF(U11&gt;=1,IF(T11=1,IF(R11+S11=0,1,0),0),0)</f>
        <v>1</v>
      </c>
      <c r="AC11" s="31">
        <f>IF(T11=1,IF(R11+S11+U11=0,1,0),0)</f>
        <v>0</v>
      </c>
      <c r="AD11" s="31">
        <f>IF(U11&gt;=2,IF(R11+S11+T11=0,1,0),0)</f>
        <v>0</v>
      </c>
      <c r="AE11" s="44">
        <f>IF(W11+X11+Y11+Z11+AA11+AB11+AC11+AD11=0,1,0)</f>
        <v>0</v>
      </c>
    </row>
    <row r="12" spans="1:31" ht="12.75" thickTop="1">
      <c r="A12" s="38" t="s">
        <v>43</v>
      </c>
      <c r="B12" s="39"/>
      <c r="C12" s="40"/>
      <c r="D12" s="41"/>
      <c r="E12" s="42"/>
      <c r="F12" s="42"/>
      <c r="G12" s="42"/>
      <c r="H12" s="42"/>
      <c r="I12" s="40"/>
      <c r="J12" s="42"/>
      <c r="K12" s="42"/>
      <c r="L12" s="42"/>
      <c r="M12" s="42"/>
      <c r="N12" s="42"/>
      <c r="O12" s="42"/>
      <c r="P12" s="40"/>
      <c r="R12" s="39"/>
      <c r="S12" s="42"/>
      <c r="T12" s="39"/>
      <c r="U12" s="40"/>
      <c r="V12" s="42"/>
      <c r="W12" s="39"/>
      <c r="X12" s="42"/>
      <c r="Y12" s="42"/>
      <c r="Z12" s="40"/>
      <c r="AA12" s="42"/>
      <c r="AB12" s="42"/>
      <c r="AC12" s="42"/>
      <c r="AD12" s="42"/>
      <c r="AE12" s="102"/>
    </row>
    <row r="13" spans="1:31" ht="12">
      <c r="A13" s="35" t="s">
        <v>82</v>
      </c>
      <c r="B13" s="26"/>
      <c r="C13" s="27"/>
      <c r="D13" s="16"/>
      <c r="E13" s="31"/>
      <c r="F13" s="31"/>
      <c r="G13" s="31"/>
      <c r="H13" s="31"/>
      <c r="I13" s="27"/>
      <c r="J13" s="31"/>
      <c r="K13" s="31"/>
      <c r="L13" s="31"/>
      <c r="M13" s="31"/>
      <c r="N13" s="31"/>
      <c r="O13" s="31"/>
      <c r="P13" s="27"/>
      <c r="R13" s="26"/>
      <c r="S13" s="31"/>
      <c r="T13" s="26"/>
      <c r="U13" s="27"/>
      <c r="V13" s="31"/>
      <c r="W13" s="26"/>
      <c r="X13" s="31"/>
      <c r="Y13" s="31"/>
      <c r="Z13" s="27"/>
      <c r="AA13" s="31"/>
      <c r="AB13" s="31"/>
      <c r="AC13" s="31"/>
      <c r="AD13" s="31"/>
      <c r="AE13" s="44"/>
    </row>
    <row r="14" spans="1:31" ht="12">
      <c r="A14" s="35" t="s">
        <v>14</v>
      </c>
      <c r="B14" s="26" t="str">
        <f>IF(W14=1,"○s",IF(X14=1,"○s",IF(Y14=1,"△s",IF(Z14=1,"△s",IF(AE14=1,"×"," ")))))</f>
        <v> </v>
      </c>
      <c r="C14" s="27" t="str">
        <f>IF(AA14=1,"○w",IF(AB14=1,"○w",IF(AC14=1,"△w",IF(AD14=1,"△w",IF(AE14=1,"×"," ")))))</f>
        <v>○w</v>
      </c>
      <c r="D14" s="16"/>
      <c r="E14" s="34" t="str">
        <f>IF(E$6-$C$6&gt;=3,"s",IF(E$6-$C$6&gt;=1,"+",IF(E$6-$C$6&gt;-1,"±",IF(E$6-$C$6&gt;-3,"-","w"))))</f>
        <v>±</v>
      </c>
      <c r="F14" s="31"/>
      <c r="G14" s="34" t="str">
        <f>IF(G$6-$C$6&gt;=3,"s",IF(G$6-$C$6&gt;=1,"+",IF(G$6-$C$6&gt;-1,"±",IF(G$6-$C$6&gt;-3,"-","w"))))</f>
        <v>w</v>
      </c>
      <c r="H14" s="34" t="str">
        <f>IF(H$6-$C$6&gt;=3,"s",IF(H$6-$C$6&gt;=1,"+",IF(H$6-$C$6&gt;-1,"±",IF(H$6-$C$6&gt;-3,"-","w"))))</f>
        <v>w</v>
      </c>
      <c r="I14" s="27"/>
      <c r="J14" s="31"/>
      <c r="K14" s="31"/>
      <c r="L14" s="31"/>
      <c r="M14" s="31"/>
      <c r="N14" s="31"/>
      <c r="O14" s="31"/>
      <c r="P14" s="27"/>
      <c r="R14" s="26">
        <f>COUNTIF($D14:$P14,"s")</f>
        <v>0</v>
      </c>
      <c r="S14" s="31">
        <f>COUNTIF($D14:$P14,"+")</f>
        <v>0</v>
      </c>
      <c r="T14" s="26">
        <f>COUNTIF($D14:$P14,"w")</f>
        <v>2</v>
      </c>
      <c r="U14" s="27">
        <f>COUNTIF($D14:$P14,"-")</f>
        <v>0</v>
      </c>
      <c r="V14" s="31">
        <f>COUNTIF($D14:$P14,"±")</f>
        <v>1</v>
      </c>
      <c r="W14" s="26">
        <f>IF(R14&gt;=2,IF(T14+U14=0,1,0),0)</f>
        <v>0</v>
      </c>
      <c r="X14" s="31">
        <f>IF(S14&gt;=1,IF(R14=1,IF(T14+U14=0,1,0),0),0)</f>
        <v>0</v>
      </c>
      <c r="Y14" s="31">
        <f>IF(R14=1,IF(S14+T14+U14=0,1,0),0)</f>
        <v>0</v>
      </c>
      <c r="Z14" s="27">
        <f>IF(S14&gt;=2,IF(R14+T14+U14=0,1,0),0)</f>
        <v>0</v>
      </c>
      <c r="AA14" s="31">
        <f>IF(T14&gt;=2,IF(R14+S14=0,1,0),0)</f>
        <v>1</v>
      </c>
      <c r="AB14" s="31">
        <f>IF(U14&gt;=1,IF(T14=1,IF(R14+S14=0,1,0),0),0)</f>
        <v>0</v>
      </c>
      <c r="AC14" s="31">
        <f>IF(T14=1,IF(R14+S14+U14=0,1,0),0)</f>
        <v>0</v>
      </c>
      <c r="AD14" s="31">
        <f>IF(U14&gt;=2,IF(R14+S14+T14=0,1,0),0)</f>
        <v>0</v>
      </c>
      <c r="AE14" s="44">
        <f>IF(W14+X14+Y14+Z14+AA14+AB14+AC14+AD14=0,1,0)</f>
        <v>0</v>
      </c>
    </row>
    <row r="15" spans="1:31" ht="12">
      <c r="A15" s="35" t="s">
        <v>15</v>
      </c>
      <c r="B15" s="26" t="str">
        <f>IF(W15=1,"○s",IF(X15=1,"○s",IF(Y15=1,"△s",IF(Z15=1,"△s",IF(AE15=1,"×"," ")))))</f>
        <v> </v>
      </c>
      <c r="C15" s="27" t="str">
        <f>IF(AA15=1,"○w",IF(AB15=1,"○w",IF(AC15=1,"△w",IF(AD15=1,"△w",IF(AE15=1,"×"," ")))))</f>
        <v>△w</v>
      </c>
      <c r="D15" s="31"/>
      <c r="E15" s="34" t="str">
        <f>IF(E$6-$C$6&gt;=3,"s",IF(E$6-$C$6&gt;=1,"+",IF(E$6-$C$6&gt;-1,"±",IF(E$6-$C$6&gt;-3,"-","w"))))</f>
        <v>±</v>
      </c>
      <c r="F15" s="16"/>
      <c r="G15" s="34" t="str">
        <f>IF(G$6-$C$6&gt;=3,"s",IF(G$6-$C$6&gt;=1,"+",IF(G$6-$C$6&gt;-1,"±",IF(G$6-$C$6&gt;-3,"-","w"))))</f>
        <v>w</v>
      </c>
      <c r="H15" s="16"/>
      <c r="I15" s="36"/>
      <c r="J15" s="31"/>
      <c r="K15" s="31"/>
      <c r="L15" s="31"/>
      <c r="M15" s="31"/>
      <c r="N15" s="31"/>
      <c r="O15" s="31"/>
      <c r="P15" s="27"/>
      <c r="R15" s="26">
        <f>COUNTIF($D15:$P15,"s")</f>
        <v>0</v>
      </c>
      <c r="S15" s="31">
        <f>COUNTIF($D15:$P15,"+")</f>
        <v>0</v>
      </c>
      <c r="T15" s="26">
        <f>COUNTIF($D15:$P15,"w")</f>
        <v>1</v>
      </c>
      <c r="U15" s="27">
        <f>COUNTIF($D15:$P15,"-")</f>
        <v>0</v>
      </c>
      <c r="V15" s="31">
        <f>COUNTIF($D15:$P15,"±")</f>
        <v>1</v>
      </c>
      <c r="W15" s="26">
        <f>IF(R15&gt;=2,IF(T15+U15=0,1,0),0)</f>
        <v>0</v>
      </c>
      <c r="X15" s="31">
        <f>IF(S15&gt;=1,IF(R15=1,IF(T15+U15=0,1,0),0),0)</f>
        <v>0</v>
      </c>
      <c r="Y15" s="31">
        <f>IF(R15=1,IF(S15+T15+U15=0,1,0),0)</f>
        <v>0</v>
      </c>
      <c r="Z15" s="27">
        <f>IF(S15&gt;=2,IF(R15+T15+U15=0,1,0),0)</f>
        <v>0</v>
      </c>
      <c r="AA15" s="31">
        <f>IF(T15&gt;=2,IF(R15+S15=0,1,0),0)</f>
        <v>0</v>
      </c>
      <c r="AB15" s="31">
        <f>IF(U15&gt;=1,IF(T15=1,IF(R15+S15=0,1,0),0),0)</f>
        <v>0</v>
      </c>
      <c r="AC15" s="31">
        <f>IF(T15=1,IF(R15+S15+U15=0,1,0),0)</f>
        <v>1</v>
      </c>
      <c r="AD15" s="31">
        <f>IF(U15&gt;=2,IF(R15+S15+T15=0,1,0),0)</f>
        <v>0</v>
      </c>
      <c r="AE15" s="44">
        <f>IF(W15+X15+Y15+Z15+AA15+AB15+AC15+AD15=0,1,0)</f>
        <v>0</v>
      </c>
    </row>
    <row r="16" spans="1:31" ht="12">
      <c r="A16" s="35" t="s">
        <v>45</v>
      </c>
      <c r="B16" s="26" t="str">
        <f>IF(W16=1,"○s",IF(X16=1,"○s",IF(Y16=1,"△s",IF(Z16=1,"△s",IF(AE16=1,"×"," ")))))</f>
        <v> </v>
      </c>
      <c r="C16" s="27" t="str">
        <f>IF(AA16=1,"○w",IF(AB16=1,"○w",IF(AC16=1,"△w",IF(AD16=1,"△w",IF(AE16=1,"×"," ")))))</f>
        <v>△w</v>
      </c>
      <c r="D16" s="16"/>
      <c r="E16" s="34" t="str">
        <f>IF(E$6-$C$6&gt;=3,"s",IF(E$6-$C$6&gt;=1,"+",IF(E$6-$C$6&gt;-1,"±",IF(E$6-$C$6&gt;-3,"-","w"))))</f>
        <v>±</v>
      </c>
      <c r="F16" s="31"/>
      <c r="G16" s="34" t="str">
        <f>IF(G$6-$C$6&gt;=3,"s",IF(G$6-$C$6&gt;=1,"+",IF(G$6-$C$6&gt;-1,"±",IF(G$6-$C$6&gt;-3,"-","w"))))</f>
        <v>w</v>
      </c>
      <c r="H16" s="31"/>
      <c r="I16" s="27"/>
      <c r="J16" s="31"/>
      <c r="K16" s="31"/>
      <c r="L16" s="31"/>
      <c r="M16" s="31"/>
      <c r="N16" s="31"/>
      <c r="O16" s="31"/>
      <c r="P16" s="27"/>
      <c r="R16" s="26">
        <f>COUNTIF($D16:$P16,"s")</f>
        <v>0</v>
      </c>
      <c r="S16" s="31">
        <f>COUNTIF($D16:$P16,"+")</f>
        <v>0</v>
      </c>
      <c r="T16" s="26">
        <f>COUNTIF($D16:$P16,"w")</f>
        <v>1</v>
      </c>
      <c r="U16" s="27">
        <f>COUNTIF($D16:$P16,"-")</f>
        <v>0</v>
      </c>
      <c r="V16" s="31">
        <f>COUNTIF($D16:$P16,"±")</f>
        <v>1</v>
      </c>
      <c r="W16" s="26">
        <f>IF(R16&gt;=2,IF(T16+U16=0,1,0),0)</f>
        <v>0</v>
      </c>
      <c r="X16" s="31">
        <f>IF(S16&gt;=1,IF(R16=1,IF(T16+U16=0,1,0),0),0)</f>
        <v>0</v>
      </c>
      <c r="Y16" s="31">
        <f>IF(R16=1,IF(S16+T16+U16=0,1,0),0)</f>
        <v>0</v>
      </c>
      <c r="Z16" s="27">
        <f>IF(S16&gt;=2,IF(R16+T16+U16=0,1,0),0)</f>
        <v>0</v>
      </c>
      <c r="AA16" s="31">
        <f>IF(T16&gt;=2,IF(R16+S16=0,1,0),0)</f>
        <v>0</v>
      </c>
      <c r="AB16" s="31">
        <f>IF(U16&gt;=1,IF(T16=1,IF(R16+S16=0,1,0),0),0)</f>
        <v>0</v>
      </c>
      <c r="AC16" s="31">
        <f>IF(T16=1,IF(R16+S16+U16=0,1,0),0)</f>
        <v>1</v>
      </c>
      <c r="AD16" s="31">
        <f>IF(U16&gt;=2,IF(R16+S16+T16=0,1,0),0)</f>
        <v>0</v>
      </c>
      <c r="AE16" s="44">
        <f>IF(W16+X16+Y16+Z16+AA16+AB16+AC16+AD16=0,1,0)</f>
        <v>0</v>
      </c>
    </row>
    <row r="17" spans="1:31" ht="12">
      <c r="A17" s="35" t="s">
        <v>46</v>
      </c>
      <c r="B17" s="26" t="str">
        <f>IF(W17=1,"○s",IF(X17=1,"○s",IF(Y17=1,"△s",IF(Z17=1,"△s",IF(AE17=1,"×"," ")))))</f>
        <v> </v>
      </c>
      <c r="C17" s="27" t="str">
        <f>IF(AA17=1,"○w",IF(AB17=1,"○w",IF(AC17=1,"△w",IF(AD17=1,"△w",IF(AE17=1,"×"," ")))))</f>
        <v>△w</v>
      </c>
      <c r="D17" s="31"/>
      <c r="E17" s="34" t="str">
        <f>IF(E$6-$C$6&gt;=3,"s",IF(E$6-$C$6&gt;=1,"+",IF(E$6-$C$6&gt;-1,"±",IF(E$6-$C$6&gt;-3,"-","w"))))</f>
        <v>±</v>
      </c>
      <c r="F17" s="31"/>
      <c r="G17" s="16"/>
      <c r="H17" s="34" t="str">
        <f>IF(H$6-$C$6&gt;=3,"s",IF(H$6-$C$6&gt;=1,"+",IF(H$6-$C$6&gt;-1,"+-",IF(H$6-$C$6&gt;-3,"-","w"))))</f>
        <v>w</v>
      </c>
      <c r="I17" s="27"/>
      <c r="J17" s="31"/>
      <c r="K17" s="31"/>
      <c r="L17" s="31"/>
      <c r="M17" s="31"/>
      <c r="N17" s="31"/>
      <c r="O17" s="31"/>
      <c r="P17" s="27"/>
      <c r="R17" s="26">
        <f>COUNTIF($D17:$P17,"s")</f>
        <v>0</v>
      </c>
      <c r="S17" s="31">
        <f>COUNTIF($D17:$P17,"+")</f>
        <v>0</v>
      </c>
      <c r="T17" s="26">
        <f>COUNTIF($D17:$P17,"w")</f>
        <v>1</v>
      </c>
      <c r="U17" s="27">
        <f>COUNTIF($D17:$P17,"-")</f>
        <v>0</v>
      </c>
      <c r="V17" s="31">
        <f>COUNTIF($D17:$P17,"±")</f>
        <v>1</v>
      </c>
      <c r="W17" s="19">
        <f>IF(R17&gt;=2,IF(T17+U17=0,1,0),0)</f>
        <v>0</v>
      </c>
      <c r="X17" s="20">
        <f>IF(S17&gt;=1,IF(R17=1,IF(T17+U17=0,1,0),0),0)</f>
        <v>0</v>
      </c>
      <c r="Y17" s="20">
        <f>IF(R17=1,IF(S17+T17+U17=0,1,0),0)</f>
        <v>0</v>
      </c>
      <c r="Z17" s="21">
        <f>IF(S17&gt;=2,IF(R17+T17+U17=0,1,0),0)</f>
        <v>0</v>
      </c>
      <c r="AA17" s="20">
        <f>IF(T17&gt;=2,IF(R17+S17=0,1,0),0)</f>
        <v>0</v>
      </c>
      <c r="AB17" s="20">
        <f>IF(U17&gt;=1,IF(T17=1,IF(R17+S17=0,1,0),0),0)</f>
        <v>0</v>
      </c>
      <c r="AC17" s="20">
        <f>IF(T17=1,IF(R17+S17+U17=0,1,0),0)</f>
        <v>1</v>
      </c>
      <c r="AD17" s="20">
        <f>IF(U17&gt;=2,IF(R17+S17+T17=0,1,0),0)</f>
        <v>0</v>
      </c>
      <c r="AE17" s="17">
        <f>IF(W17+X17+Y17+Z17+AA17+AB17+AC17+AD17=0,1,0)</f>
        <v>0</v>
      </c>
    </row>
    <row r="18" spans="1:31" ht="12">
      <c r="A18" s="49" t="s">
        <v>83</v>
      </c>
      <c r="B18" s="4"/>
      <c r="C18" s="5"/>
      <c r="D18" s="50"/>
      <c r="E18" s="3"/>
      <c r="F18" s="3"/>
      <c r="G18" s="3"/>
      <c r="H18" s="3"/>
      <c r="I18" s="5"/>
      <c r="J18" s="4"/>
      <c r="K18" s="3"/>
      <c r="L18" s="3"/>
      <c r="M18" s="3"/>
      <c r="N18" s="3"/>
      <c r="O18" s="3"/>
      <c r="P18" s="5"/>
      <c r="R18" s="4"/>
      <c r="S18" s="3"/>
      <c r="T18" s="4"/>
      <c r="U18" s="5"/>
      <c r="V18" s="5"/>
      <c r="W18" s="4"/>
      <c r="X18" s="3"/>
      <c r="Y18" s="3"/>
      <c r="Z18" s="5"/>
      <c r="AA18" s="3"/>
      <c r="AB18" s="3"/>
      <c r="AC18" s="3"/>
      <c r="AD18" s="3"/>
      <c r="AE18" s="32"/>
    </row>
    <row r="19" spans="1:31" ht="12">
      <c r="A19" s="35" t="s">
        <v>22</v>
      </c>
      <c r="B19" s="26" t="str">
        <f>IF(W19=1,"○s",IF(X19=1,"○s",IF(Y19=1,"△s",IF(Z19=1,"△s",IF(AE19=1,"×"," ")))))</f>
        <v>×</v>
      </c>
      <c r="C19" s="27" t="str">
        <f>IF(AA19=1,"○w",IF(AB19=1,"○w",IF(AC19=1,"△w",IF(AD19=1,"△w",IF(AE19=1,"×"," ")))))</f>
        <v>×</v>
      </c>
      <c r="D19" s="34" t="str">
        <f>IF(D$6-$C$6&gt;=3,"s",IF(D$6-$C$6&gt;=1,"+",IF(D$6-$C$6&gt;-1,"±",IF(D$6-$C$6&gt;-3,"-","w"))))</f>
        <v>±</v>
      </c>
      <c r="E19" s="31"/>
      <c r="F19" s="34" t="str">
        <f>IF(F$6-$C$6&gt;=3,"s",IF(F$6-$C$6&gt;=1,"+",IF(F$6-$C$6&gt;-1,"±",IF(F$6-$C$6&gt;-3,"-","w"))))</f>
        <v>s</v>
      </c>
      <c r="G19" s="34" t="str">
        <f>IF(G$6-$C$6&gt;=3,"s",IF(G$6-$C$6&gt;=1,"+",IF(G$6-$C$6&gt;-1,"±",IF(G$6-$C$6&gt;-3,"-","w"))))</f>
        <v>w</v>
      </c>
      <c r="H19" s="31"/>
      <c r="I19" s="27"/>
      <c r="J19" s="26"/>
      <c r="K19" s="31"/>
      <c r="L19" s="31"/>
      <c r="M19" s="31"/>
      <c r="N19" s="31"/>
      <c r="O19" s="31"/>
      <c r="P19" s="27"/>
      <c r="R19" s="26">
        <f>COUNTIF($D19:$P19,"s")</f>
        <v>1</v>
      </c>
      <c r="S19" s="31">
        <f>COUNTIF($D19:$P19,"+")</f>
        <v>0</v>
      </c>
      <c r="T19" s="26">
        <f>COUNTIF($D19:$P19,"w")</f>
        <v>1</v>
      </c>
      <c r="U19" s="27">
        <f>COUNTIF($D19:$P19,"-")</f>
        <v>0</v>
      </c>
      <c r="V19" s="27">
        <f>COUNTIF($D19:$P19,"±")</f>
        <v>1</v>
      </c>
      <c r="W19" s="26">
        <f>IF(R19&gt;=2,IF(T19+U19=0,1,0),0)</f>
        <v>0</v>
      </c>
      <c r="X19" s="31">
        <f>IF(S19&gt;=1,IF(R19=1,IF(T19+U19=0,1,0),0),0)</f>
        <v>0</v>
      </c>
      <c r="Y19" s="31">
        <f>IF(R19=1,IF(S19+T19+U19=0,1,0),0)</f>
        <v>0</v>
      </c>
      <c r="Z19" s="27">
        <f>IF(S19&gt;=2,IF(R19+T19+U19=0,1,0),0)</f>
        <v>0</v>
      </c>
      <c r="AA19" s="31">
        <f>IF(T19&gt;=2,IF(R19+S19=0,1,0),0)</f>
        <v>0</v>
      </c>
      <c r="AB19" s="31">
        <f>IF(U19&gt;=1,IF(T19=1,IF(R19+S19=0,1,0),0),0)</f>
        <v>0</v>
      </c>
      <c r="AC19" s="31">
        <f>IF(T19=1,IF(R19+S19+U19=0,1,0),0)</f>
        <v>0</v>
      </c>
      <c r="AD19" s="31">
        <f>IF(U19&gt;=2,IF(R19+S19+T19=0,1,0),0)</f>
        <v>0</v>
      </c>
      <c r="AE19" s="44">
        <f>IF(W19+X19+Y19+Z19+AA19+AB19+AC19+AD19=0,1,0)</f>
        <v>1</v>
      </c>
    </row>
    <row r="20" spans="1:31" ht="12">
      <c r="A20" s="35" t="s">
        <v>23</v>
      </c>
      <c r="B20" s="26" t="str">
        <f>IF(W20=1,"○s",IF(X20=1,"○s",IF(Y20=1,"△s",IF(Z20=1,"△s",IF(AE20=1,"×"," ")))))</f>
        <v>×</v>
      </c>
      <c r="C20" s="27" t="str">
        <f>IF(AA20=1,"○w",IF(AB20=1,"○w",IF(AC20=1,"△w",IF(AD20=1,"△w",IF(AE20=1,"×"," ")))))</f>
        <v>×</v>
      </c>
      <c r="D20" s="34" t="str">
        <f>IF(D$6-$C$6&gt;=3,"s",IF(D$6-$C$6&gt;=1,"+",IF(D$6-$C$6&gt;-1,"±",IF(D$6-$C$6&gt;-3,"-","w"))))</f>
        <v>±</v>
      </c>
      <c r="E20" s="16"/>
      <c r="F20" s="34" t="str">
        <f>IF(F$6-$C$6&gt;=3,"s",IF(F$6-$C$6&gt;=1,"+",IF(F$6-$C$6&gt;-1,"±",IF(F$6-$C$6&gt;-3,"-","w"))))</f>
        <v>s</v>
      </c>
      <c r="G20" s="34" t="str">
        <f>IF(G$6-$C$6&gt;=3,"s",IF(G$6-$C$6&gt;=1,"+",IF(G$6-$C$6&gt;-1,"±",IF(G$6-$C$6&gt;-3,"-","w"))))</f>
        <v>w</v>
      </c>
      <c r="H20" s="16"/>
      <c r="I20" s="27"/>
      <c r="J20" s="26"/>
      <c r="K20" s="31"/>
      <c r="L20" s="31"/>
      <c r="M20" s="31"/>
      <c r="N20" s="31"/>
      <c r="O20" s="31"/>
      <c r="P20" s="27"/>
      <c r="R20" s="26">
        <f>COUNTIF($D20:$P20,"s")</f>
        <v>1</v>
      </c>
      <c r="S20" s="31">
        <f>COUNTIF($D20:$P20,"+")</f>
        <v>0</v>
      </c>
      <c r="T20" s="26">
        <f>COUNTIF($D20:$P20,"w")</f>
        <v>1</v>
      </c>
      <c r="U20" s="27">
        <f>COUNTIF($D20:$P20,"-")</f>
        <v>0</v>
      </c>
      <c r="V20" s="27">
        <f>COUNTIF($D20:$P20,"±")</f>
        <v>1</v>
      </c>
      <c r="W20" s="26">
        <f>IF(R20&gt;=2,IF(T20+U20=0,1,0),0)</f>
        <v>0</v>
      </c>
      <c r="X20" s="31">
        <f>IF(S20&gt;=1,IF(R20=1,IF(T20+U20=0,1,0),0),0)</f>
        <v>0</v>
      </c>
      <c r="Y20" s="31">
        <f>IF(R20=1,IF(S20+T20+U20=0,1,0),0)</f>
        <v>0</v>
      </c>
      <c r="Z20" s="27">
        <f>IF(S20&gt;=2,IF(R20+T20+U20=0,1,0),0)</f>
        <v>0</v>
      </c>
      <c r="AA20" s="31">
        <f>IF(T20&gt;=2,IF(R20+S20=0,1,0),0)</f>
        <v>0</v>
      </c>
      <c r="AB20" s="31">
        <f>IF(U20&gt;=1,IF(T20=1,IF(R20+S20=0,1,0),0),0)</f>
        <v>0</v>
      </c>
      <c r="AC20" s="31">
        <f>IF(T20=1,IF(R20+S20+U20=0,1,0),0)</f>
        <v>0</v>
      </c>
      <c r="AD20" s="31">
        <f>IF(U20&gt;=2,IF(R20+S20+T20=0,1,0),0)</f>
        <v>0</v>
      </c>
      <c r="AE20" s="44">
        <f>IF(W20+X20+Y20+Z20+AA20+AB20+AC20+AD20=0,1,0)</f>
        <v>1</v>
      </c>
    </row>
    <row r="21" spans="1:31" ht="12">
      <c r="A21" s="53" t="s">
        <v>44</v>
      </c>
      <c r="B21" s="26" t="str">
        <f>IF(W21=1,"○s",IF(X21=1,"○s",IF(Y21=1,"△s",IF(Z21=1,"△s",IF(AE21=1,"×"," ")))))</f>
        <v> </v>
      </c>
      <c r="C21" s="27" t="str">
        <f>IF(AA21=1,"○w",IF(AB21=1,"○w",IF(AC21=1,"△w",IF(AD21=1,"△w",IF(AE21=1,"×"," ")))))</f>
        <v>△w</v>
      </c>
      <c r="D21" s="34" t="str">
        <f>IF(D$6-$C$6&gt;=3,"s",IF(D$6-$C$6&gt;=1,"+",IF(D$6-$C$6&gt;-1,"±",IF(D$6-$C$6&gt;-3,"-","w"))))</f>
        <v>±</v>
      </c>
      <c r="E21" s="16"/>
      <c r="F21" s="16"/>
      <c r="G21" s="16"/>
      <c r="H21" s="34" t="str">
        <f>IF(H$6-$C$6&gt;=3,"s",IF(H$6-$C$6&gt;=1,"+",IF(H$6-$C$6&gt;-1,"±",IF(H$6-$C$6&gt;-3,"-","w"))))</f>
        <v>w</v>
      </c>
      <c r="I21" s="36"/>
      <c r="J21" s="26"/>
      <c r="K21" s="31"/>
      <c r="L21" s="31"/>
      <c r="M21" s="31"/>
      <c r="N21" s="31"/>
      <c r="O21" s="31"/>
      <c r="P21" s="27"/>
      <c r="R21" s="26">
        <f>COUNTIF($D21:$P21,"s")</f>
        <v>0</v>
      </c>
      <c r="S21" s="31">
        <f>COUNTIF($D21:$P21,"+")</f>
        <v>0</v>
      </c>
      <c r="T21" s="26">
        <f>COUNTIF($D21:$P21,"w")</f>
        <v>1</v>
      </c>
      <c r="U21" s="27">
        <f>COUNTIF($D21:$P21,"-")</f>
        <v>0</v>
      </c>
      <c r="V21" s="27">
        <f>COUNTIF($D21:$P21,"±")</f>
        <v>1</v>
      </c>
      <c r="W21" s="26">
        <f>IF(R21&gt;=2,IF(T21+U21=0,1,0),0)</f>
        <v>0</v>
      </c>
      <c r="X21" s="31">
        <f>IF(S21&gt;=1,IF(R21=1,IF(T21+U21=0,1,0),0),0)</f>
        <v>0</v>
      </c>
      <c r="Y21" s="31">
        <f>IF(R21=1,IF(S21+T21+U21=0,1,0),0)</f>
        <v>0</v>
      </c>
      <c r="Z21" s="27">
        <f>IF(S21&gt;=2,IF(R21+T21+U21=0,1,0),0)</f>
        <v>0</v>
      </c>
      <c r="AA21" s="31">
        <f>IF(T21&gt;=2,IF(R21+S21=0,1,0),0)</f>
        <v>0</v>
      </c>
      <c r="AB21" s="31">
        <f>IF(U21&gt;=1,IF(T21=1,IF(R21+S21=0,1,0),0),0)</f>
        <v>0</v>
      </c>
      <c r="AC21" s="31">
        <f>IF(T21=1,IF(R21+S21+U21=0,1,0),0)</f>
        <v>1</v>
      </c>
      <c r="AD21" s="31">
        <f>IF(U21&gt;=2,IF(R21+S21+T21=0,1,0),0)</f>
        <v>0</v>
      </c>
      <c r="AE21" s="44">
        <f>IF(W21+X21+Y21+Z21+AA21+AB21+AC21+AD21=0,1,0)</f>
        <v>0</v>
      </c>
    </row>
    <row r="22" spans="1:31" ht="12.75" thickBot="1">
      <c r="A22" s="54" t="s">
        <v>24</v>
      </c>
      <c r="B22" s="26" t="str">
        <f>IF(W22=1,"○s",IF(X22=1,"○s",IF(Y22=1,"△s",IF(Z22=1,"△s",IF(AE22=1,"×"," ")))))</f>
        <v> </v>
      </c>
      <c r="C22" s="27" t="str">
        <f>IF(AA22=1,"○w",IF(AB22=1,"○w",IF(AC22=1,"△w",IF(AD22=1,"△w",IF(AE22=1,"×"," ")))))</f>
        <v>△w</v>
      </c>
      <c r="D22" s="55" t="str">
        <f>IF(D$6-$C$6&gt;=3,"s",IF(D$6-$C$6&gt;=1,"+",IF(D$6-$C$6&gt;-1,"±",IF(D$6-$C$6&gt;-3,"-","w"))))</f>
        <v>±</v>
      </c>
      <c r="E22" s="56"/>
      <c r="F22" s="56"/>
      <c r="G22" s="55" t="str">
        <f>IF(G$6-$C$6&gt;=3,"s",IF(G$6-$C$6&gt;=1,"+",IF(G$6-$C$6&gt;-1,"±",IF(G$6-$C$6&gt;-3,"-","w"))))</f>
        <v>w</v>
      </c>
      <c r="H22" s="56"/>
      <c r="I22" s="57"/>
      <c r="J22" s="58"/>
      <c r="K22" s="56"/>
      <c r="L22" s="56"/>
      <c r="M22" s="56"/>
      <c r="N22" s="56"/>
      <c r="O22" s="56"/>
      <c r="P22" s="57"/>
      <c r="R22" s="58">
        <f>COUNTIF($D22:$P22,"s")</f>
        <v>0</v>
      </c>
      <c r="S22" s="56">
        <f>COUNTIF($D22:$P22,"+")</f>
        <v>0</v>
      </c>
      <c r="T22" s="58">
        <f>COUNTIF($D22:$P22,"w")</f>
        <v>1</v>
      </c>
      <c r="U22" s="57">
        <f>COUNTIF($D22:$P22,"-")</f>
        <v>0</v>
      </c>
      <c r="V22" s="57">
        <f>COUNTIF($D22:$P22,"±")</f>
        <v>1</v>
      </c>
      <c r="W22" s="58">
        <f>IF(R22&gt;=2,IF(T22+U22=0,1,0),0)</f>
        <v>0</v>
      </c>
      <c r="X22" s="56">
        <f>IF(S22&gt;=1,IF(R22=1,IF(T22+U22=0,1,0),0),0)</f>
        <v>0</v>
      </c>
      <c r="Y22" s="56">
        <f>IF(R22=1,IF(S22+T22+U22=0,1,0),0)</f>
        <v>0</v>
      </c>
      <c r="Z22" s="57">
        <f>IF(S22&gt;=2,IF(R22+T22+U22=0,1,0),0)</f>
        <v>0</v>
      </c>
      <c r="AA22" s="56">
        <f>IF(T22&gt;=2,IF(R22+S22=0,1,0),0)</f>
        <v>0</v>
      </c>
      <c r="AB22" s="56">
        <f>IF(U22&gt;=1,IF(T22=1,IF(R22+S22=0,1,0),0),0)</f>
        <v>0</v>
      </c>
      <c r="AC22" s="56">
        <f>IF(T22=1,IF(R22+S22+U22=0,1,0),0)</f>
        <v>1</v>
      </c>
      <c r="AD22" s="56">
        <f>IF(U22&gt;=2,IF(R22+S22+T22=0,1,0),0)</f>
        <v>0</v>
      </c>
      <c r="AE22" s="103">
        <f>IF(W22+X22+Y22+Z22+AA22+AB22+AC22+AD22=0,1,0)</f>
        <v>0</v>
      </c>
    </row>
    <row r="23" spans="1:31" ht="12.75" thickTop="1">
      <c r="A23" s="59" t="s">
        <v>47</v>
      </c>
      <c r="B23" s="43"/>
      <c r="C23" s="40"/>
      <c r="D23" s="16"/>
      <c r="E23" s="31"/>
      <c r="F23" s="31"/>
      <c r="G23" s="31"/>
      <c r="H23" s="31"/>
      <c r="I23" s="27"/>
      <c r="J23" s="31"/>
      <c r="K23" s="31"/>
      <c r="L23" s="31"/>
      <c r="M23" s="31"/>
      <c r="N23" s="31"/>
      <c r="O23" s="31"/>
      <c r="P23" s="27"/>
      <c r="R23" s="39"/>
      <c r="S23" s="42"/>
      <c r="T23" s="39"/>
      <c r="U23" s="40"/>
      <c r="V23" s="40"/>
      <c r="W23" s="26"/>
      <c r="X23" s="31"/>
      <c r="Y23" s="31"/>
      <c r="Z23" s="27"/>
      <c r="AA23" s="31"/>
      <c r="AB23" s="31"/>
      <c r="AC23" s="31"/>
      <c r="AD23" s="31"/>
      <c r="AE23" s="44"/>
    </row>
    <row r="24" spans="1:31" ht="12">
      <c r="A24" s="33" t="s">
        <v>84</v>
      </c>
      <c r="B24" s="26" t="str">
        <f>IF(W24=1,"○s",IF(X24=1,"○s",IF(Y24=1,"△s",IF(Z24=1,"△s",IF(AE24=1,"×"," ")))))</f>
        <v> </v>
      </c>
      <c r="C24" s="27" t="str">
        <f>IF(AA24=1,"○w",IF(AB24=1,"○w",IF(AC24=1,"△w",IF(AD24=1,"△w",IF(AE24=1,"×"," ")))))</f>
        <v>○w</v>
      </c>
      <c r="D24" s="31"/>
      <c r="E24" s="34" t="str">
        <f>IF(E$6-$C$6&gt;=3,"s",IF(E$6-$C$6&gt;=1,"+",IF(E$6-$C$6&gt;-1,"±",IF(E$6-$C$6&gt;-3,"-","w"))))</f>
        <v>±</v>
      </c>
      <c r="F24" s="16"/>
      <c r="G24" s="34" t="str">
        <f>IF(G$6-$C$6&gt;=3,"s",IF(G$6-$C$6&gt;=1,"+",IF(G$6-$C$6&gt;-1,"±",IF(G$6-$C$6&gt;-3,"-","w"))))</f>
        <v>w</v>
      </c>
      <c r="H24" s="34" t="str">
        <f>IF(H$6-$C$6&gt;=3,"s",IF(H$6-$C$6&gt;=1,"+",IF(H$6-$C$6&gt;-1,"+-",IF(H$6-$C$6&gt;-3,"-","w"))))</f>
        <v>w</v>
      </c>
      <c r="I24" s="36"/>
      <c r="J24" s="31"/>
      <c r="K24" s="31"/>
      <c r="L24" s="31"/>
      <c r="M24" s="31"/>
      <c r="N24" s="31"/>
      <c r="O24" s="31"/>
      <c r="P24" s="27"/>
      <c r="R24" s="26">
        <f>COUNTIF($D24:$P24,"s")</f>
        <v>0</v>
      </c>
      <c r="S24" s="31">
        <f>COUNTIF($D24:$P24,"+")</f>
        <v>0</v>
      </c>
      <c r="T24" s="26">
        <f>COUNTIF($D24:$P24,"w")</f>
        <v>2</v>
      </c>
      <c r="U24" s="27">
        <f>COUNTIF($D24:$P24,"-")</f>
        <v>0</v>
      </c>
      <c r="V24" s="27">
        <f>COUNTIF($D24:$P24,"±")</f>
        <v>1</v>
      </c>
      <c r="W24" s="26">
        <f>IF(R24&gt;=2,IF(T24+U24=0,1,0),0)</f>
        <v>0</v>
      </c>
      <c r="X24" s="31">
        <f>IF(S24&gt;=1,IF(R24=1,IF(T24+U24=0,1,0),0),0)</f>
        <v>0</v>
      </c>
      <c r="Y24" s="31">
        <f>IF(R24=1,IF(S24+T24+U24=0,1,0),0)</f>
        <v>0</v>
      </c>
      <c r="Z24" s="27">
        <f>IF(S24&gt;=2,IF(R24+T24+U24=0,1,0),0)</f>
        <v>0</v>
      </c>
      <c r="AA24" s="31">
        <f>IF(T24&gt;=2,IF(R24+S24=0,1,0),0)</f>
        <v>1</v>
      </c>
      <c r="AB24" s="31">
        <f>IF(U24&gt;=1,IF(T24=1,IF(R24+S24=0,1,0),0),0)</f>
        <v>0</v>
      </c>
      <c r="AC24" s="31">
        <f>IF(T24=1,IF(R24+S24+U24=0,1,0),0)</f>
        <v>0</v>
      </c>
      <c r="AD24" s="31">
        <f>IF(U24&gt;=2,IF(R24+S24+T24=0,1,0),0)</f>
        <v>0</v>
      </c>
      <c r="AE24" s="44">
        <f>IF(W24+X24+Y24+Z24+AA24+AB24+AC24+AD24=0,1,0)</f>
        <v>0</v>
      </c>
    </row>
    <row r="25" spans="1:31" ht="12">
      <c r="A25" s="45" t="s">
        <v>48</v>
      </c>
      <c r="B25" s="19" t="str">
        <f>IF(W25=1,"○s",IF(X25=1,"○s",IF(Y25=1,"△s",IF(Z25=1,"△s",IF(AE25=1,"×"," ")))))</f>
        <v>×</v>
      </c>
      <c r="C25" s="21" t="str">
        <f>IF(AA25=1,"○w",IF(AB25=1,"○w",IF(AC25=1,"△w",IF(AD25=1,"△w",IF(AE25=1,"×"," ")))))</f>
        <v>×</v>
      </c>
      <c r="D25" s="60" t="str">
        <f>IF(D$6-$C$6&gt;=3,"s",IF(D$6-$C$6&gt;=1,"+",IF(D$6-$C$6&gt;-1,"±",IF(D$6-$C$6&gt;-3,"-","w"))))</f>
        <v>±</v>
      </c>
      <c r="E25" s="20"/>
      <c r="F25" s="60" t="str">
        <f>IF(F$6-$C$6&gt;=3,"s",IF(F$6-$C$6&gt;=1,"+",IF(F$6-$C$6&gt;-1,"±",IF(F$6-$C$6&gt;-3,"-","w"))))</f>
        <v>s</v>
      </c>
      <c r="G25" s="20"/>
      <c r="H25" s="20"/>
      <c r="I25" s="61" t="str">
        <f>IF(I$6-$C$6&gt;=3,"s",IF(I$6-$C$6&gt;=1,"+",IF(I$6-$C$6&gt;-1,"±",IF(I$6-$C$6&gt;-3,"-","w"))))</f>
        <v>-</v>
      </c>
      <c r="J25" s="20"/>
      <c r="K25" s="20"/>
      <c r="L25" s="20"/>
      <c r="M25" s="20"/>
      <c r="N25" s="20"/>
      <c r="O25" s="20"/>
      <c r="P25" s="21"/>
      <c r="R25" s="19">
        <f>COUNTIF($D25:$P25,"s")</f>
        <v>1</v>
      </c>
      <c r="S25" s="20">
        <f>COUNTIF($D25:$P25,"+")</f>
        <v>0</v>
      </c>
      <c r="T25" s="19">
        <f>COUNTIF($D25:$P25,"w")</f>
        <v>0</v>
      </c>
      <c r="U25" s="21">
        <f>COUNTIF($D25:$P25,"-")</f>
        <v>1</v>
      </c>
      <c r="V25" s="21">
        <f>COUNTIF($D25:$P25,"±")</f>
        <v>1</v>
      </c>
      <c r="W25" s="19">
        <f>IF(R25&gt;=2,IF(T25+U25=0,1,0),0)</f>
        <v>0</v>
      </c>
      <c r="X25" s="20">
        <f>IF(S25&gt;=1,IF(R25=1,IF(T25+U25=0,1,0),0),0)</f>
        <v>0</v>
      </c>
      <c r="Y25" s="20">
        <f>IF(R25=1,IF(S25+T25+U25=0,1,0),0)</f>
        <v>0</v>
      </c>
      <c r="Z25" s="21">
        <f>IF(S25&gt;=2,IF(R25+T25+U25=0,1,0),0)</f>
        <v>0</v>
      </c>
      <c r="AA25" s="20">
        <f>IF(T25&gt;=2,IF(R25+S25=0,1,0),0)</f>
        <v>0</v>
      </c>
      <c r="AB25" s="20">
        <f>IF(U25&gt;=1,IF(T25=1,IF(R25+S25=0,1,0),0),0)</f>
        <v>0</v>
      </c>
      <c r="AC25" s="20">
        <f>IF(T25=1,IF(R25+S25+U25=0,1,0),0)</f>
        <v>0</v>
      </c>
      <c r="AD25" s="20">
        <f>IF(U25&gt;=2,IF(R25+S25+T25=0,1,0),0)</f>
        <v>0</v>
      </c>
      <c r="AE25" s="17">
        <f>IF(W25+X25+Y25+Z25+AA25+AB25+AC25+AD25=0,1,0)</f>
        <v>1</v>
      </c>
    </row>
    <row r="33" ht="12">
      <c r="O33" s="6" t="s">
        <v>131</v>
      </c>
    </row>
  </sheetData>
  <sheetProtection/>
  <printOptions/>
  <pageMargins left="0.51" right="0.3" top="0.67" bottom="0.984" header="0.512" footer="0.51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33"/>
  <sheetViews>
    <sheetView zoomScale="85" zoomScaleNormal="85" zoomScalePageLayoutView="0" workbookViewId="0" topLeftCell="A1">
      <selection activeCell="P2" sqref="P2"/>
    </sheetView>
  </sheetViews>
  <sheetFormatPr defaultColWidth="9.00390625" defaultRowHeight="13.5"/>
  <cols>
    <col min="1" max="1" width="24.625" style="6" customWidth="1"/>
    <col min="2" max="2" width="5.75390625" style="6" bestFit="1" customWidth="1"/>
    <col min="3" max="3" width="6.625" style="24" customWidth="1"/>
    <col min="4" max="9" width="5.00390625" style="6" bestFit="1" customWidth="1"/>
    <col min="10" max="10" width="8.25390625" style="6" bestFit="1" customWidth="1"/>
    <col min="11" max="11" width="5.00390625" style="6" bestFit="1" customWidth="1"/>
    <col min="12" max="13" width="8.25390625" style="6" bestFit="1" customWidth="1"/>
    <col min="14" max="14" width="6.625" style="6" customWidth="1"/>
    <col min="15" max="15" width="7.75390625" style="6" bestFit="1" customWidth="1"/>
    <col min="16" max="17" width="5.00390625" style="6" bestFit="1" customWidth="1"/>
    <col min="18" max="19" width="2.625" style="24" bestFit="1" customWidth="1"/>
    <col min="20" max="20" width="2.75390625" style="24" bestFit="1" customWidth="1"/>
    <col min="21" max="21" width="2.625" style="24" bestFit="1" customWidth="1"/>
    <col min="22" max="22" width="3.375" style="24" bestFit="1" customWidth="1"/>
    <col min="23" max="26" width="4.125" style="24" bestFit="1" customWidth="1"/>
    <col min="27" max="30" width="4.375" style="24" bestFit="1" customWidth="1"/>
    <col min="31" max="31" width="3.375" style="24" bestFit="1" customWidth="1"/>
    <col min="32" max="16384" width="9.00390625" style="6" customWidth="1"/>
  </cols>
  <sheetData>
    <row r="1" spans="1:16" ht="12">
      <c r="A1" s="11" t="s">
        <v>37</v>
      </c>
      <c r="B1" s="11"/>
      <c r="C1" s="2"/>
      <c r="D1" s="3" t="s">
        <v>3</v>
      </c>
      <c r="E1" s="3" t="s">
        <v>5</v>
      </c>
      <c r="F1" s="3" t="s">
        <v>7</v>
      </c>
      <c r="G1" s="3" t="s">
        <v>9</v>
      </c>
      <c r="H1" s="3" t="s">
        <v>11</v>
      </c>
      <c r="I1" s="3" t="s">
        <v>13</v>
      </c>
      <c r="J1" s="4" t="s">
        <v>16</v>
      </c>
      <c r="K1" s="3" t="s">
        <v>20</v>
      </c>
      <c r="L1" s="3" t="s">
        <v>17</v>
      </c>
      <c r="M1" s="3" t="s">
        <v>18</v>
      </c>
      <c r="N1" s="3" t="s">
        <v>19</v>
      </c>
      <c r="O1" s="13" t="s">
        <v>36</v>
      </c>
      <c r="P1" s="5" t="s">
        <v>21</v>
      </c>
    </row>
    <row r="2" spans="3:16" ht="12">
      <c r="C2" s="12" t="s">
        <v>0</v>
      </c>
      <c r="D2" s="13">
        <f>'言語性下位検査'!D$2</f>
        <v>9</v>
      </c>
      <c r="E2" s="13">
        <f>'言語性下位検査'!E$2</f>
        <v>9</v>
      </c>
      <c r="F2" s="13">
        <f>'言語性下位検査'!F$2</f>
        <v>14</v>
      </c>
      <c r="G2" s="13">
        <f>'言語性下位検査'!G$2</f>
        <v>5</v>
      </c>
      <c r="H2" s="13">
        <f>'言語性下位検査'!H$2</f>
        <v>5</v>
      </c>
      <c r="I2" s="13">
        <f>'言語性下位検査'!I$2</f>
        <v>7</v>
      </c>
      <c r="J2" s="7">
        <f>'言語性下位検査'!J$2</f>
        <v>10</v>
      </c>
      <c r="K2" s="13">
        <f>'言語性下位検査'!K$2</f>
        <v>7</v>
      </c>
      <c r="L2" s="13">
        <f>'言語性下位検査'!L$2</f>
        <v>9</v>
      </c>
      <c r="M2" s="13">
        <f>'言語性下位検査'!M$2</f>
        <v>8</v>
      </c>
      <c r="N2" s="13">
        <f>'言語性下位検査'!N$2</f>
        <v>7</v>
      </c>
      <c r="O2" s="13">
        <f>'言語性下位検査'!O$2</f>
        <v>10</v>
      </c>
      <c r="P2" s="14">
        <f>'言語性下位検査'!P$2</f>
        <v>11</v>
      </c>
    </row>
    <row r="3" spans="1:15" ht="13.5">
      <c r="A3" s="11" t="s">
        <v>26</v>
      </c>
      <c r="B3" s="11"/>
      <c r="C3" s="106" t="s">
        <v>145</v>
      </c>
      <c r="D3" s="107" t="str">
        <f aca="true" t="shared" si="0" ref="D3:I3">IF(D$6-$C$6&gt;=3,"s",IF(D$6-$C$6&gt;=1,"+",IF(D$6-$C$6&gt;-1,"±",IF(D$6-$C$6&gt;-3,"-","w"))))</f>
        <v>±</v>
      </c>
      <c r="E3" s="108" t="str">
        <f t="shared" si="0"/>
        <v>±</v>
      </c>
      <c r="F3" s="108" t="str">
        <f t="shared" si="0"/>
        <v>s</v>
      </c>
      <c r="G3" s="108" t="str">
        <f t="shared" si="0"/>
        <v>w</v>
      </c>
      <c r="H3" s="108" t="str">
        <f t="shared" si="0"/>
        <v>w</v>
      </c>
      <c r="I3" s="109" t="str">
        <f t="shared" si="0"/>
        <v>-</v>
      </c>
      <c r="J3" s="108" t="str">
        <f>IF(J$6-$Q$6&gt;=3,"s",IF(J$6-$Q$6&gt;=1,"+",IF(J$6-$Q$6&gt;-1,"±",IF(J$6-$Q$6&gt;-3,"-","w"))))</f>
        <v>+</v>
      </c>
      <c r="K3" s="108" t="str">
        <f>IF(K$6-$Q$6&gt;=3,"s",IF(K$6-$Q$6&gt;=1,"+",IF(K$6-$Q$6&gt;-1,"±",IF(K$6-$Q$6&gt;-3,"-","w"))))</f>
        <v>-</v>
      </c>
      <c r="L3" s="108" t="str">
        <f>IF(L$6-$Q$6&gt;=3,"s",IF(L$6-$Q$6&gt;=1,"+",IF(L$6-$Q$6&gt;-1,"±",IF(L$6-$Q$6&gt;-3,"-","w"))))</f>
        <v>±</v>
      </c>
      <c r="M3" s="108" t="str">
        <f>IF(M$6-$Q$6&gt;=3,"s",IF(M$6-$Q$6&gt;=1,"+",IF(M$6-$Q$6&gt;-1,"±",IF(M$6-$Q$6&gt;-3,"-","w"))))</f>
        <v>±</v>
      </c>
      <c r="N3" s="111" t="str">
        <f>IF(N$6-$Q$6&gt;=3,"s",IF(N$6-$Q$6&gt;=1,"+",IF(N$6-$Q$6&gt;-1,"±",IF(N$6-$Q$6&gt;-3,"-","w"))))</f>
        <v>-</v>
      </c>
      <c r="O3" s="110" t="str">
        <f>IF(O$6-$Q$6&gt;=3,"s",IF(O$6-$Q$6&gt;=1,"+",IF(O$6-$Q$6&gt;-1,"±",IF(O$6-$Q$6&gt;-3,"-","w"))))</f>
        <v>+</v>
      </c>
    </row>
    <row r="4" spans="16:17" ht="12">
      <c r="P4" s="104" t="s">
        <v>144</v>
      </c>
      <c r="Q4" s="105">
        <f>AVERAGE(D6:P6)</f>
        <v>8.538461538461538</v>
      </c>
    </row>
    <row r="5" spans="1:17" ht="12">
      <c r="A5" s="12"/>
      <c r="B5" s="12"/>
      <c r="C5" s="12" t="s">
        <v>1</v>
      </c>
      <c r="D5" s="13" t="s">
        <v>3</v>
      </c>
      <c r="E5" s="13" t="s">
        <v>5</v>
      </c>
      <c r="F5" s="13" t="s">
        <v>7</v>
      </c>
      <c r="G5" s="13" t="s">
        <v>9</v>
      </c>
      <c r="H5" s="13" t="s">
        <v>11</v>
      </c>
      <c r="I5" s="13" t="s">
        <v>13</v>
      </c>
      <c r="J5" s="7" t="s">
        <v>16</v>
      </c>
      <c r="K5" s="13" t="s">
        <v>20</v>
      </c>
      <c r="L5" s="13" t="s">
        <v>17</v>
      </c>
      <c r="M5" s="13" t="s">
        <v>18</v>
      </c>
      <c r="N5" s="13" t="s">
        <v>19</v>
      </c>
      <c r="O5" s="13" t="s">
        <v>36</v>
      </c>
      <c r="P5" s="13" t="s">
        <v>21</v>
      </c>
      <c r="Q5" s="62" t="s">
        <v>1</v>
      </c>
    </row>
    <row r="6" spans="1:17" ht="12">
      <c r="A6" s="17" t="s">
        <v>0</v>
      </c>
      <c r="B6" s="17"/>
      <c r="C6" s="18">
        <f>AVERAGE($D$6:$I$6)</f>
        <v>8.166666666666666</v>
      </c>
      <c r="D6" s="19">
        <f aca="true" t="shared" si="1" ref="D6:I6">D$2</f>
        <v>9</v>
      </c>
      <c r="E6" s="20">
        <f t="shared" si="1"/>
        <v>9</v>
      </c>
      <c r="F6" s="20">
        <f t="shared" si="1"/>
        <v>14</v>
      </c>
      <c r="G6" s="20">
        <f t="shared" si="1"/>
        <v>5</v>
      </c>
      <c r="H6" s="20">
        <f t="shared" si="1"/>
        <v>5</v>
      </c>
      <c r="I6" s="20">
        <f t="shared" si="1"/>
        <v>7</v>
      </c>
      <c r="J6" s="19">
        <f aca="true" t="shared" si="2" ref="J6:P6">J$2</f>
        <v>10</v>
      </c>
      <c r="K6" s="20">
        <f t="shared" si="2"/>
        <v>7</v>
      </c>
      <c r="L6" s="20">
        <f t="shared" si="2"/>
        <v>9</v>
      </c>
      <c r="M6" s="20">
        <f t="shared" si="2"/>
        <v>8</v>
      </c>
      <c r="N6" s="20">
        <f t="shared" si="2"/>
        <v>7</v>
      </c>
      <c r="O6" s="20">
        <f t="shared" si="2"/>
        <v>10</v>
      </c>
      <c r="P6" s="20">
        <f t="shared" si="2"/>
        <v>11</v>
      </c>
      <c r="Q6" s="18">
        <f>AVERAGE(J6:O6)</f>
        <v>8.5</v>
      </c>
    </row>
    <row r="7" spans="1:17" ht="12">
      <c r="A7" s="23"/>
      <c r="B7" s="23"/>
      <c r="P7" s="104" t="s">
        <v>143</v>
      </c>
      <c r="Q7" s="105">
        <f>AVERAGE(J6:P6)</f>
        <v>8.857142857142858</v>
      </c>
    </row>
    <row r="8" spans="1:31" ht="12">
      <c r="A8" s="12" t="s">
        <v>85</v>
      </c>
      <c r="B8" s="12" t="s">
        <v>40</v>
      </c>
      <c r="C8" s="12" t="s">
        <v>41</v>
      </c>
      <c r="D8" s="13" t="s">
        <v>2</v>
      </c>
      <c r="E8" s="13" t="s">
        <v>4</v>
      </c>
      <c r="F8" s="13" t="s">
        <v>6</v>
      </c>
      <c r="G8" s="13" t="s">
        <v>8</v>
      </c>
      <c r="H8" s="13" t="s">
        <v>10</v>
      </c>
      <c r="I8" s="14" t="s">
        <v>12</v>
      </c>
      <c r="J8" s="3" t="s">
        <v>16</v>
      </c>
      <c r="K8" s="3" t="s">
        <v>20</v>
      </c>
      <c r="L8" s="3" t="s">
        <v>17</v>
      </c>
      <c r="M8" s="3" t="s">
        <v>18</v>
      </c>
      <c r="N8" s="3" t="s">
        <v>19</v>
      </c>
      <c r="O8" s="3" t="s">
        <v>36</v>
      </c>
      <c r="P8" s="5" t="s">
        <v>21</v>
      </c>
      <c r="R8" s="7" t="s">
        <v>122</v>
      </c>
      <c r="S8" s="13" t="s">
        <v>123</v>
      </c>
      <c r="T8" s="7" t="s">
        <v>124</v>
      </c>
      <c r="U8" s="14" t="s">
        <v>125</v>
      </c>
      <c r="V8" s="14" t="str">
        <f>"±"</f>
        <v>±</v>
      </c>
      <c r="W8" s="7" t="s">
        <v>126</v>
      </c>
      <c r="X8" s="13" t="s">
        <v>126</v>
      </c>
      <c r="Y8" s="13" t="s">
        <v>127</v>
      </c>
      <c r="Z8" s="13" t="s">
        <v>127</v>
      </c>
      <c r="AA8" s="7" t="s">
        <v>128</v>
      </c>
      <c r="AB8" s="13" t="s">
        <v>128</v>
      </c>
      <c r="AC8" s="13" t="s">
        <v>33</v>
      </c>
      <c r="AD8" s="13" t="s">
        <v>129</v>
      </c>
      <c r="AE8" s="12" t="s">
        <v>130</v>
      </c>
    </row>
    <row r="9" spans="1:31" ht="12">
      <c r="A9" s="25" t="s">
        <v>38</v>
      </c>
      <c r="B9" s="49"/>
      <c r="C9" s="5"/>
      <c r="D9" s="49"/>
      <c r="E9" s="50"/>
      <c r="F9" s="50"/>
      <c r="G9" s="50"/>
      <c r="H9" s="50"/>
      <c r="I9" s="51"/>
      <c r="J9" s="49"/>
      <c r="K9" s="50"/>
      <c r="L9" s="50"/>
      <c r="M9" s="50"/>
      <c r="N9" s="50"/>
      <c r="O9" s="50"/>
      <c r="P9" s="51"/>
      <c r="R9" s="4"/>
      <c r="S9" s="3"/>
      <c r="T9" s="4"/>
      <c r="U9" s="5"/>
      <c r="V9" s="5"/>
      <c r="W9" s="4"/>
      <c r="X9" s="3"/>
      <c r="Y9" s="3"/>
      <c r="Z9" s="3"/>
      <c r="AA9" s="4"/>
      <c r="AB9" s="3"/>
      <c r="AC9" s="3"/>
      <c r="AD9" s="3"/>
      <c r="AE9" s="32"/>
    </row>
    <row r="10" spans="1:31" ht="12">
      <c r="A10" s="35" t="s">
        <v>49</v>
      </c>
      <c r="B10" s="26" t="str">
        <f>IF(W10=1,"○s",IF(X10=1,"○s",IF(Y10=1,"△s",IF(Z10=1,"△s",IF(AE10=1,"×"," ")))))</f>
        <v>×</v>
      </c>
      <c r="C10" s="27" t="str">
        <f>IF(AA10=1,"○w",IF(AB10=1,"○w",IF(AC10=1,"△w",IF(AD10=1,"△w",IF(AE10=1,"×"," ")))))</f>
        <v>×</v>
      </c>
      <c r="D10" s="63"/>
      <c r="E10" s="64"/>
      <c r="F10" s="64"/>
      <c r="G10" s="64"/>
      <c r="H10" s="64"/>
      <c r="I10" s="65"/>
      <c r="J10" s="16"/>
      <c r="K10" s="34" t="str">
        <f>IF(K$6-$Q$6&gt;=3,"s",IF(K$6-$Q$6&gt;=1,"+",IF(K$6-$Q$6&gt;-1,"±",IF(K$6-$Q$6&gt;-3,"-","w"))))</f>
        <v>-</v>
      </c>
      <c r="L10" s="34" t="str">
        <f>IF(L$6-$Q$6&gt;=3,"s",IF(L$6-$Q$6&gt;=1,"+",IF(L$6-$Q$6&gt;-1,"±",IF(L$6-$Q$6&gt;-3,"-","w"))))</f>
        <v>±</v>
      </c>
      <c r="M10" s="34" t="str">
        <f>IF(M$6-$Q$6&gt;=3,"s",IF(M$6-$Q$6&gt;=1,"+",IF(M$6-$Q$6&gt;-1,"±",IF(M$6-$Q$6&gt;-3,"-","w"))))</f>
        <v>±</v>
      </c>
      <c r="N10" s="31"/>
      <c r="O10" s="34" t="str">
        <f>IF(O$6-$Q$6&gt;=3,"s",IF(O$6-$Q$6&gt;=1,"+",IF(O$6-$Q$6&gt;-1,"±",IF(O$6-$Q$6&gt;-3,"-","w"))))</f>
        <v>+</v>
      </c>
      <c r="P10" s="27"/>
      <c r="R10" s="26">
        <f>COUNTIF($D10:$P10,"s")</f>
        <v>0</v>
      </c>
      <c r="S10" s="31">
        <f>COUNTIF($D10:$P10,"+")</f>
        <v>1</v>
      </c>
      <c r="T10" s="26">
        <f>COUNTIF($D10:$P10,"w")</f>
        <v>0</v>
      </c>
      <c r="U10" s="27">
        <f>COUNTIF($D10:$P10,"-")</f>
        <v>1</v>
      </c>
      <c r="V10" s="31">
        <f>COUNTIF($D10:$P10,"±")</f>
        <v>2</v>
      </c>
      <c r="W10" s="26">
        <f>IF(R10&gt;=2,IF(T10+U10=0,1,0),0)</f>
        <v>0</v>
      </c>
      <c r="X10" s="31">
        <f>IF(S10&gt;=1,IF(R10=1,IF(T10+U10=0,1,0),0),0)</f>
        <v>0</v>
      </c>
      <c r="Y10" s="31">
        <f>IF(R10=1,IF(S10+T10+U10=0,1,0),0)</f>
        <v>0</v>
      </c>
      <c r="Z10" s="27">
        <f>IF(S10&gt;=2,IF(R10+T10+U10=0,1,0),0)</f>
        <v>0</v>
      </c>
      <c r="AA10" s="31">
        <f>IF(T10&gt;=2,IF(R10+S10=0,1,0),0)</f>
        <v>0</v>
      </c>
      <c r="AB10" s="31">
        <f>IF(U10&gt;=1,IF(T10=1,IF(R10+S10=0,1,0),0),0)</f>
        <v>0</v>
      </c>
      <c r="AC10" s="31">
        <f>IF(T10=1,IF(R10+S10+U10=0,1,0),0)</f>
        <v>0</v>
      </c>
      <c r="AD10" s="31">
        <f>IF(U10&gt;=2,IF(R10+S10+T10=0,1,0),0)</f>
        <v>0</v>
      </c>
      <c r="AE10" s="44">
        <f>IF(W10+X10+Y10+Z10+AA10+AB10+AC10+AD10=0,1,0)</f>
        <v>1</v>
      </c>
    </row>
    <row r="11" spans="1:31" ht="12">
      <c r="A11" s="35" t="s">
        <v>50</v>
      </c>
      <c r="B11" s="26" t="str">
        <f>IF(W11=1,"○s",IF(X11=1,"○s",IF(Y11=1,"△s",IF(Z11=1,"△s",IF(AE11=1,"×"," ")))))</f>
        <v>×</v>
      </c>
      <c r="C11" s="27" t="str">
        <f>IF(AA11=1,"○w",IF(AB11=1,"○w",IF(AC11=1,"△w",IF(AD11=1,"△w",IF(AE11=1,"×"," ")))))</f>
        <v>×</v>
      </c>
      <c r="D11" s="63"/>
      <c r="E11" s="64"/>
      <c r="F11" s="64"/>
      <c r="G11" s="64"/>
      <c r="H11" s="64"/>
      <c r="I11" s="65"/>
      <c r="J11" s="34" t="str">
        <f>IF(J$6-$Q$6&gt;=3,"s",IF(J$6-$Q$6&gt;=1,"+",IF(J$6-$Q$6&gt;-1,"±",IF(J$6-$Q$6&gt;-3,"-","w"))))</f>
        <v>+</v>
      </c>
      <c r="K11" s="31"/>
      <c r="L11" s="31"/>
      <c r="M11" s="31"/>
      <c r="N11" s="34" t="str">
        <f>IF(N$6-$Q$6&gt;=3,"s",IF(N$6-$Q$6&gt;=1,"+",IF(N$6-$Q$6&gt;-1,"±",IF(N$6-$Q$6&gt;-3,"-","w"))))</f>
        <v>-</v>
      </c>
      <c r="O11" s="31"/>
      <c r="P11" s="27"/>
      <c r="R11" s="26">
        <f>COUNTIF($D11:$P11,"s")</f>
        <v>0</v>
      </c>
      <c r="S11" s="31">
        <f>COUNTIF($D11:$P11,"+")</f>
        <v>1</v>
      </c>
      <c r="T11" s="26">
        <f>COUNTIF($D11:$P11,"w")</f>
        <v>0</v>
      </c>
      <c r="U11" s="27">
        <f>COUNTIF($D11:$P11,"-")</f>
        <v>1</v>
      </c>
      <c r="V11" s="31">
        <f>COUNTIF($D11:$P11,"±")</f>
        <v>0</v>
      </c>
      <c r="W11" s="26">
        <f>IF(R11&gt;=2,IF(T11+U11=0,1,0),0)</f>
        <v>0</v>
      </c>
      <c r="X11" s="31">
        <f>IF(S11&gt;=1,IF(R11=1,IF(T11+U11=0,1,0),0),0)</f>
        <v>0</v>
      </c>
      <c r="Y11" s="31">
        <f>IF(R11=1,IF(S11+T11+U11=0,1,0),0)</f>
        <v>0</v>
      </c>
      <c r="Z11" s="27">
        <f>IF(S11&gt;=2,IF(R11+T11+U11=0,1,0),0)</f>
        <v>0</v>
      </c>
      <c r="AA11" s="31">
        <f>IF(T11&gt;=2,IF(R11+S11=0,1,0),0)</f>
        <v>0</v>
      </c>
      <c r="AB11" s="31">
        <f>IF(U11&gt;=1,IF(T11=1,IF(R11+S11=0,1,0),0),0)</f>
        <v>0</v>
      </c>
      <c r="AC11" s="31">
        <f>IF(T11=1,IF(R11+S11+U11=0,1,0),0)</f>
        <v>0</v>
      </c>
      <c r="AD11" s="31">
        <f>IF(U11&gt;=2,IF(R11+S11+T11=0,1,0),0)</f>
        <v>0</v>
      </c>
      <c r="AE11" s="44">
        <f>IF(W11+X11+Y11+Z11+AA11+AB11+AC11+AD11=0,1,0)</f>
        <v>1</v>
      </c>
    </row>
    <row r="12" spans="1:31" ht="12">
      <c r="A12" s="35" t="s">
        <v>51</v>
      </c>
      <c r="B12" s="26" t="str">
        <f>IF(W12=1,"○s",IF(X12=1,"○s",IF(Y12=1,"△s",IF(Z12=1,"△s",IF(AE12=1,"×"," ")))))</f>
        <v>×</v>
      </c>
      <c r="C12" s="27" t="str">
        <f>IF(AA12=1,"○w",IF(AB12=1,"○w",IF(AC12=1,"△w",IF(AD12=1,"△w",IF(AE12=1,"×"," ")))))</f>
        <v>×</v>
      </c>
      <c r="D12" s="63"/>
      <c r="E12" s="64"/>
      <c r="F12" s="64"/>
      <c r="G12" s="64"/>
      <c r="H12" s="64"/>
      <c r="I12" s="65"/>
      <c r="J12" s="31"/>
      <c r="K12" s="34" t="str">
        <f>IF(K$6-$Q$6&gt;=3,"s",IF(K$6-$Q$6&gt;=1,"+",IF(K$6-$Q$6&gt;-1,"±",IF(K$6-$Q$6&gt;-3,"-","w"))))</f>
        <v>-</v>
      </c>
      <c r="L12" s="31"/>
      <c r="M12" s="34" t="str">
        <f>IF(M$6-$Q$6&gt;=3,"s",IF(M$6-$Q$6&gt;=1,"+",IF(M$6-$Q$6&gt;-1,"±",IF(M$6-$Q$6&gt;-3,"-","w"))))</f>
        <v>±</v>
      </c>
      <c r="N12" s="31"/>
      <c r="O12" s="34" t="str">
        <f>IF(O$6-$Q$6&gt;=3,"s",IF(O$6-$Q$6&gt;=1,"+",IF(O$6-$Q$6&gt;-1,"±",IF(O$6-$Q$6&gt;-3,"-","w"))))</f>
        <v>+</v>
      </c>
      <c r="P12" s="27"/>
      <c r="R12" s="26">
        <f>COUNTIF($D12:$P12,"s")</f>
        <v>0</v>
      </c>
      <c r="S12" s="31">
        <f>COUNTIF($D12:$P12,"+")</f>
        <v>1</v>
      </c>
      <c r="T12" s="26">
        <f>COUNTIF($D12:$P12,"w")</f>
        <v>0</v>
      </c>
      <c r="U12" s="27">
        <f>COUNTIF($D12:$P12,"-")</f>
        <v>1</v>
      </c>
      <c r="V12" s="31">
        <f>COUNTIF($D12:$P12,"±")</f>
        <v>1</v>
      </c>
      <c r="W12" s="26">
        <f>IF(R12&gt;=2,IF(T12+U12=0,1,0),0)</f>
        <v>0</v>
      </c>
      <c r="X12" s="31">
        <f>IF(S12&gt;=1,IF(R12=1,IF(T12+U12=0,1,0),0),0)</f>
        <v>0</v>
      </c>
      <c r="Y12" s="31">
        <f>IF(R12=1,IF(S12+T12+U12=0,1,0),0)</f>
        <v>0</v>
      </c>
      <c r="Z12" s="27">
        <f>IF(S12&gt;=2,IF(R12+T12+U12=0,1,0),0)</f>
        <v>0</v>
      </c>
      <c r="AA12" s="31">
        <f>IF(T12&gt;=2,IF(R12+S12=0,1,0),0)</f>
        <v>0</v>
      </c>
      <c r="AB12" s="31">
        <f>IF(U12&gt;=1,IF(T12=1,IF(R12+S12=0,1,0),0),0)</f>
        <v>0</v>
      </c>
      <c r="AC12" s="31">
        <f>IF(T12=1,IF(R12+S12+U12=0,1,0),0)</f>
        <v>0</v>
      </c>
      <c r="AD12" s="31">
        <f>IF(U12&gt;=2,IF(R12+S12+T12=0,1,0),0)</f>
        <v>0</v>
      </c>
      <c r="AE12" s="44">
        <f>IF(W12+X12+Y12+Z12+AA12+AB12+AC12+AD12=0,1,0)</f>
        <v>1</v>
      </c>
    </row>
    <row r="13" spans="1:31" ht="12.75" thickBot="1">
      <c r="A13" s="35" t="s">
        <v>52</v>
      </c>
      <c r="B13" s="26" t="str">
        <f>IF(W13=1,"○s",IF(X13=1,"○s",IF(Y13=1,"△s",IF(Z13=1,"△s",IF(AE13=1,"×"," ")))))</f>
        <v>×</v>
      </c>
      <c r="C13" s="27" t="str">
        <f>IF(AA13=1,"○w",IF(AB13=1,"○w",IF(AC13=1,"△w",IF(AD13=1,"△w",IF(AE13=1,"×"," ")))))</f>
        <v>×</v>
      </c>
      <c r="D13" s="66"/>
      <c r="E13" s="67"/>
      <c r="F13" s="67"/>
      <c r="G13" s="67"/>
      <c r="H13" s="67"/>
      <c r="I13" s="68"/>
      <c r="J13" s="34" t="str">
        <f>IF(J$6-$Q$6&gt;=3,"s",IF(J$6-$Q$6&gt;=1,"+",IF(J$6-$Q$6&gt;-1,"±",IF(J$6-$Q$6&gt;-3,"-","w"))))</f>
        <v>+</v>
      </c>
      <c r="K13" s="31"/>
      <c r="L13" s="34" t="str">
        <f>IF(L$6-$Q$6&gt;=3,"s",IF(L$6-$Q$6&gt;=1,"+",IF(L$6-$Q$6&gt;-1,"±",IF(L$6-$Q$6&gt;-3,"-","w"))))</f>
        <v>±</v>
      </c>
      <c r="M13" s="31"/>
      <c r="N13" s="34" t="str">
        <f>IF(N$6-$Q$6&gt;=3,"s",IF(N$6-$Q$6&gt;=1,"+",IF(N$6-$Q$6&gt;-1,"±",IF(N$6-$Q$6&gt;-3,"-","w"))))</f>
        <v>-</v>
      </c>
      <c r="O13" s="31"/>
      <c r="P13" s="27"/>
      <c r="R13" s="58">
        <f>COUNTIF($D13:$P13,"s")</f>
        <v>0</v>
      </c>
      <c r="S13" s="56">
        <f>COUNTIF($D13:$P13,"+")</f>
        <v>1</v>
      </c>
      <c r="T13" s="58">
        <f>COUNTIF($D13:$P13,"w")</f>
        <v>0</v>
      </c>
      <c r="U13" s="57">
        <f>COUNTIF($D13:$P13,"-")</f>
        <v>1</v>
      </c>
      <c r="V13" s="56">
        <f>COUNTIF($D13:$P13,"±")</f>
        <v>1</v>
      </c>
      <c r="W13" s="58">
        <f>IF(R13&gt;=2,IF(T13+U13=0,1,0),0)</f>
        <v>0</v>
      </c>
      <c r="X13" s="56">
        <f>IF(S13&gt;=1,IF(R13=1,IF(T13+U13=0,1,0),0),0)</f>
        <v>0</v>
      </c>
      <c r="Y13" s="56">
        <f>IF(R13=1,IF(S13+T13+U13=0,1,0),0)</f>
        <v>0</v>
      </c>
      <c r="Z13" s="57">
        <f>IF(S13&gt;=2,IF(R13+T13+U13=0,1,0),0)</f>
        <v>0</v>
      </c>
      <c r="AA13" s="56">
        <f>IF(T13&gt;=2,IF(R13+S13=0,1,0),0)</f>
        <v>0</v>
      </c>
      <c r="AB13" s="56">
        <f>IF(U13&gt;=1,IF(T13=1,IF(R13+S13=0,1,0),0),0)</f>
        <v>0</v>
      </c>
      <c r="AC13" s="56">
        <f>IF(T13=1,IF(R13+S13+U13=0,1,0),0)</f>
        <v>0</v>
      </c>
      <c r="AD13" s="56">
        <f>IF(U13&gt;=2,IF(R13+S13+T13=0,1,0),0)</f>
        <v>0</v>
      </c>
      <c r="AE13" s="103">
        <f>IF(W13+X13+Y13+Z13+AA13+AB13+AC13+AD13=0,1,0)</f>
        <v>1</v>
      </c>
    </row>
    <row r="14" spans="1:31" ht="12.75" thickTop="1">
      <c r="A14" s="69" t="s">
        <v>43</v>
      </c>
      <c r="B14" s="70"/>
      <c r="C14" s="42"/>
      <c r="D14" s="39"/>
      <c r="E14" s="42"/>
      <c r="F14" s="42"/>
      <c r="G14" s="42"/>
      <c r="H14" s="42"/>
      <c r="I14" s="42"/>
      <c r="J14" s="39"/>
      <c r="K14" s="42"/>
      <c r="L14" s="42"/>
      <c r="M14" s="42"/>
      <c r="N14" s="42"/>
      <c r="O14" s="42"/>
      <c r="P14" s="40"/>
      <c r="R14" s="39"/>
      <c r="S14" s="42"/>
      <c r="T14" s="39"/>
      <c r="U14" s="40"/>
      <c r="V14" s="42"/>
      <c r="W14" s="39"/>
      <c r="X14" s="42"/>
      <c r="Y14" s="42"/>
      <c r="Z14" s="40"/>
      <c r="AA14" s="42"/>
      <c r="AB14" s="42"/>
      <c r="AC14" s="42"/>
      <c r="AD14" s="42"/>
      <c r="AE14" s="102"/>
    </row>
    <row r="15" spans="1:31" ht="12">
      <c r="A15" s="35" t="s">
        <v>89</v>
      </c>
      <c r="B15" s="26"/>
      <c r="C15" s="27"/>
      <c r="D15" s="64"/>
      <c r="E15" s="64"/>
      <c r="F15" s="64"/>
      <c r="G15" s="64"/>
      <c r="H15" s="64"/>
      <c r="I15" s="64"/>
      <c r="J15" s="35"/>
      <c r="K15" s="16"/>
      <c r="L15" s="16"/>
      <c r="M15" s="16"/>
      <c r="N15" s="16"/>
      <c r="O15" s="16"/>
      <c r="P15" s="36"/>
      <c r="R15" s="26"/>
      <c r="S15" s="31"/>
      <c r="T15" s="26"/>
      <c r="U15" s="27"/>
      <c r="V15" s="31"/>
      <c r="W15" s="26"/>
      <c r="X15" s="31"/>
      <c r="Y15" s="31"/>
      <c r="Z15" s="27"/>
      <c r="AA15" s="31"/>
      <c r="AB15" s="31"/>
      <c r="AC15" s="31"/>
      <c r="AD15" s="31"/>
      <c r="AE15" s="44"/>
    </row>
    <row r="16" spans="1:31" ht="12">
      <c r="A16" s="33" t="s">
        <v>53</v>
      </c>
      <c r="B16" s="26" t="str">
        <f>IF(W16=1,"○s",IF(X16=1,"○s",IF(Y16=1,"△s",IF(Z16=1,"△s",IF(AE16=1,"×"," ")))))</f>
        <v>×</v>
      </c>
      <c r="C16" s="27" t="str">
        <f>IF(AA16=1,"○w",IF(AB16=1,"○w",IF(AC16=1,"△w",IF(AD16=1,"△w",IF(AE16=1,"×"," ")))))</f>
        <v>×</v>
      </c>
      <c r="D16" s="63"/>
      <c r="E16" s="31"/>
      <c r="F16" s="64"/>
      <c r="G16" s="64"/>
      <c r="H16" s="31"/>
      <c r="I16" s="31"/>
      <c r="J16" s="71" t="str">
        <f>IF(J$6-$Q$6&gt;=3,"s",IF(J$6-$Q$6&gt;=1,"+",IF(J$6-$Q$6&gt;-1,"±",IF(J$6-$Q$6&gt;-3,"-","w"))))</f>
        <v>+</v>
      </c>
      <c r="K16" s="31"/>
      <c r="L16" s="31"/>
      <c r="M16" s="34" t="str">
        <f aca="true" t="shared" si="3" ref="M16:N18">IF(M$6-$Q$6&gt;=3,"s",IF(M$6-$Q$6&gt;=1,"+",IF(M$6-$Q$6&gt;-1,"±",IF(M$6-$Q$6&gt;-3,"-","w"))))</f>
        <v>±</v>
      </c>
      <c r="N16" s="34" t="str">
        <f t="shared" si="3"/>
        <v>-</v>
      </c>
      <c r="O16" s="31"/>
      <c r="P16" s="27"/>
      <c r="R16" s="26">
        <f>COUNTIF($D16:$P16,"s")</f>
        <v>0</v>
      </c>
      <c r="S16" s="31">
        <f>COUNTIF($D16:$P16,"+")</f>
        <v>1</v>
      </c>
      <c r="T16" s="26">
        <f>COUNTIF($D16:$P16,"w")</f>
        <v>0</v>
      </c>
      <c r="U16" s="27">
        <f>COUNTIF($D16:$P16,"-")</f>
        <v>1</v>
      </c>
      <c r="V16" s="31">
        <f>COUNTIF($D16:$P16,"±")</f>
        <v>1</v>
      </c>
      <c r="W16" s="26">
        <f>IF(R16&gt;=2,IF(T16+U16=0,1,0),0)</f>
        <v>0</v>
      </c>
      <c r="X16" s="31">
        <f>IF(S16&gt;=1,IF(R16=1,IF(T16+U16=0,1,0),0),0)</f>
        <v>0</v>
      </c>
      <c r="Y16" s="31">
        <f>IF(R16=1,IF(S16+T16+U16=0,1,0),0)</f>
        <v>0</v>
      </c>
      <c r="Z16" s="27">
        <f>IF(S16&gt;=2,IF(R16+T16+U16=0,1,0),0)</f>
        <v>0</v>
      </c>
      <c r="AA16" s="31">
        <f>IF(T16&gt;=2,IF(R16+S16=0,1,0),0)</f>
        <v>0</v>
      </c>
      <c r="AB16" s="31">
        <f>IF(U16&gt;=1,IF(T16=1,IF(R16+S16=0,1,0),0),0)</f>
        <v>0</v>
      </c>
      <c r="AC16" s="31">
        <f>IF(T16=1,IF(R16+S16+U16=0,1,0),0)</f>
        <v>0</v>
      </c>
      <c r="AD16" s="31">
        <f>IF(U16&gt;=2,IF(R16+S16+T16=0,1,0),0)</f>
        <v>0</v>
      </c>
      <c r="AE16" s="44">
        <f>IF(W16+X16+Y16+Z16+AA16+AB16+AC16+AD16=0,1,0)</f>
        <v>1</v>
      </c>
    </row>
    <row r="17" spans="1:31" ht="12">
      <c r="A17" s="33" t="s">
        <v>86</v>
      </c>
      <c r="B17" s="26" t="str">
        <f>IF(W17=1,"○s",IF(X17=1,"○s",IF(Y17=1,"△s",IF(Z17=1,"△s",IF(AE17=1,"×"," ")))))</f>
        <v>×</v>
      </c>
      <c r="C17" s="27" t="str">
        <f>IF(AA17=1,"○w",IF(AB17=1,"○w",IF(AC17=1,"△w",IF(AD17=1,"△w",IF(AE17=1,"×"," ")))))</f>
        <v>×</v>
      </c>
      <c r="D17" s="63"/>
      <c r="E17" s="31"/>
      <c r="F17" s="64"/>
      <c r="G17" s="64"/>
      <c r="H17" s="31"/>
      <c r="I17" s="31"/>
      <c r="J17" s="71" t="str">
        <f>IF(J$6-$Q$6&gt;=3,"s",IF(J$6-$Q$6&gt;=1,"+",IF(J$6-$Q$6&gt;-1,"±",IF(J$6-$Q$6&gt;-3,"-","w"))))</f>
        <v>+</v>
      </c>
      <c r="K17" s="31"/>
      <c r="L17" s="31"/>
      <c r="M17" s="34" t="str">
        <f t="shared" si="3"/>
        <v>±</v>
      </c>
      <c r="N17" s="34" t="str">
        <f t="shared" si="3"/>
        <v>-</v>
      </c>
      <c r="O17" s="31"/>
      <c r="P17" s="27"/>
      <c r="R17" s="26">
        <f>COUNTIF($D17:$P17,"s")</f>
        <v>0</v>
      </c>
      <c r="S17" s="31">
        <f>COUNTIF($D17:$P17,"+")</f>
        <v>1</v>
      </c>
      <c r="T17" s="26">
        <f>COUNTIF($D17:$P17,"w")</f>
        <v>0</v>
      </c>
      <c r="U17" s="27">
        <f>COUNTIF($D17:$P17,"-")</f>
        <v>1</v>
      </c>
      <c r="V17" s="31">
        <f>COUNTIF($D17:$P17,"±")</f>
        <v>1</v>
      </c>
      <c r="W17" s="26">
        <f>IF(R17&gt;=2,IF(T17+U17=0,1,0),0)</f>
        <v>0</v>
      </c>
      <c r="X17" s="31">
        <f>IF(S17&gt;=1,IF(R17=1,IF(T17+U17=0,1,0),0),0)</f>
        <v>0</v>
      </c>
      <c r="Y17" s="31">
        <f>IF(R17=1,IF(S17+T17+U17=0,1,0),0)</f>
        <v>0</v>
      </c>
      <c r="Z17" s="27">
        <f>IF(S17&gt;=2,IF(R17+T17+U17=0,1,0),0)</f>
        <v>0</v>
      </c>
      <c r="AA17" s="31">
        <f>IF(T17&gt;=2,IF(R17+S17=0,1,0),0)</f>
        <v>0</v>
      </c>
      <c r="AB17" s="31">
        <f>IF(U17&gt;=1,IF(T17=1,IF(R17+S17=0,1,0),0),0)</f>
        <v>0</v>
      </c>
      <c r="AC17" s="31">
        <f>IF(T17=1,IF(R17+S17+U17=0,1,0),0)</f>
        <v>0</v>
      </c>
      <c r="AD17" s="31">
        <f>IF(U17&gt;=2,IF(R17+S17+T17=0,1,0),0)</f>
        <v>0</v>
      </c>
      <c r="AE17" s="44">
        <f>IF(W17+X17+Y17+Z17+AA17+AB17+AC17+AD17=0,1,0)</f>
        <v>1</v>
      </c>
    </row>
    <row r="18" spans="1:31" ht="12">
      <c r="A18" s="33" t="s">
        <v>87</v>
      </c>
      <c r="B18" s="26" t="str">
        <f>IF(W18=1,"○s",IF(X18=1,"○s",IF(Y18=1,"△s",IF(Z18=1,"△s",IF(AE18=1,"×"," ")))))</f>
        <v>×</v>
      </c>
      <c r="C18" s="27" t="str">
        <f>IF(AA18=1,"○w",IF(AB18=1,"○w",IF(AC18=1,"△w",IF(AD18=1,"△w",IF(AE18=1,"×"," ")))))</f>
        <v>×</v>
      </c>
      <c r="D18" s="26"/>
      <c r="E18" s="31"/>
      <c r="F18" s="31"/>
      <c r="G18" s="31"/>
      <c r="H18" s="31"/>
      <c r="I18" s="31"/>
      <c r="J18" s="71" t="str">
        <f>IF(J$6-$Q$6&gt;=3,"s",IF(J$6-$Q$6&gt;=1,"+",IF(J$6-$Q$6&gt;-1,"±",IF(J$6-$Q$6&gt;-3,"-","w"))))</f>
        <v>+</v>
      </c>
      <c r="K18" s="31"/>
      <c r="L18" s="31"/>
      <c r="M18" s="34" t="str">
        <f t="shared" si="3"/>
        <v>±</v>
      </c>
      <c r="N18" s="34" t="str">
        <f t="shared" si="3"/>
        <v>-</v>
      </c>
      <c r="O18" s="31"/>
      <c r="P18" s="27"/>
      <c r="R18" s="19">
        <f>COUNTIF($D18:$P18,"s")</f>
        <v>0</v>
      </c>
      <c r="S18" s="20">
        <f>COUNTIF($D18:$P18,"+")</f>
        <v>1</v>
      </c>
      <c r="T18" s="19">
        <f>COUNTIF($D18:$P18,"w")</f>
        <v>0</v>
      </c>
      <c r="U18" s="21">
        <f>COUNTIF($D18:$P18,"-")</f>
        <v>1</v>
      </c>
      <c r="V18" s="20">
        <f>COUNTIF($D18:$P18,"±")</f>
        <v>1</v>
      </c>
      <c r="W18" s="19">
        <f>IF(R18&gt;=2,IF(T18+U18=0,1,0),0)</f>
        <v>0</v>
      </c>
      <c r="X18" s="20">
        <f>IF(S18&gt;=1,IF(R18=1,IF(T18+U18=0,1,0),0),0)</f>
        <v>0</v>
      </c>
      <c r="Y18" s="20">
        <f>IF(R18=1,IF(S18+T18+U18=0,1,0),0)</f>
        <v>0</v>
      </c>
      <c r="Z18" s="21">
        <f>IF(S18&gt;=2,IF(R18+T18+U18=0,1,0),0)</f>
        <v>0</v>
      </c>
      <c r="AA18" s="20">
        <f>IF(T18&gt;=2,IF(R18+S18=0,1,0),0)</f>
        <v>0</v>
      </c>
      <c r="AB18" s="20">
        <f>IF(U18&gt;=1,IF(T18=1,IF(R18+S18=0,1,0),0),0)</f>
        <v>0</v>
      </c>
      <c r="AC18" s="20">
        <f>IF(T18=1,IF(R18+S18+U18=0,1,0),0)</f>
        <v>0</v>
      </c>
      <c r="AD18" s="20">
        <f>IF(U18&gt;=2,IF(R18+S18+T18=0,1,0),0)</f>
        <v>0</v>
      </c>
      <c r="AE18" s="17">
        <f>IF(W18+X18+Y18+Z18+AA18+AB18+AC18+AD18=0,1,0)</f>
        <v>1</v>
      </c>
    </row>
    <row r="19" spans="1:31" ht="12">
      <c r="A19" s="52" t="s">
        <v>88</v>
      </c>
      <c r="B19" s="4"/>
      <c r="C19" s="5"/>
      <c r="D19" s="4"/>
      <c r="E19" s="3"/>
      <c r="F19" s="3"/>
      <c r="G19" s="3"/>
      <c r="H19" s="3"/>
      <c r="I19" s="3"/>
      <c r="J19" s="49"/>
      <c r="K19" s="50"/>
      <c r="L19" s="50"/>
      <c r="M19" s="50"/>
      <c r="N19" s="50"/>
      <c r="O19" s="50"/>
      <c r="P19" s="51"/>
      <c r="R19" s="4"/>
      <c r="S19" s="3"/>
      <c r="T19" s="4"/>
      <c r="U19" s="5"/>
      <c r="V19" s="5"/>
      <c r="W19" s="4"/>
      <c r="X19" s="3"/>
      <c r="Y19" s="3"/>
      <c r="Z19" s="5"/>
      <c r="AA19" s="3"/>
      <c r="AB19" s="3"/>
      <c r="AC19" s="3"/>
      <c r="AD19" s="3"/>
      <c r="AE19" s="32"/>
    </row>
    <row r="20" spans="1:31" ht="12">
      <c r="A20" s="72" t="s">
        <v>57</v>
      </c>
      <c r="B20" s="26" t="str">
        <f>IF(W20=1,"○s",IF(X20=1,"○s",IF(Y20=1,"△s",IF(Z20=1,"△s",IF(AE20=1,"×"," ")))))</f>
        <v>×</v>
      </c>
      <c r="C20" s="27" t="str">
        <f>IF(AA20=1,"○w",IF(AB20=1,"○w",IF(AC20=1,"△w",IF(AD20=1,"△w",IF(AE20=1,"×"," ")))))</f>
        <v>×</v>
      </c>
      <c r="D20" s="26"/>
      <c r="E20" s="64"/>
      <c r="F20" s="31"/>
      <c r="G20" s="64"/>
      <c r="H20" s="64"/>
      <c r="I20" s="31"/>
      <c r="J20" s="26"/>
      <c r="K20" s="31"/>
      <c r="L20" s="31"/>
      <c r="M20" s="34" t="str">
        <f>IF(M$6-$Q$6&gt;=3,"s",IF(M$6-$Q$6&gt;=1,"+",IF(M$6-$Q$6&gt;-1,"±",IF(M$6-$Q$6&gt;-3,"-","w"))))</f>
        <v>±</v>
      </c>
      <c r="N20" s="31"/>
      <c r="O20" s="34" t="str">
        <f>IF(O$6-$Q$6&gt;=3,"s",IF(O$6-$Q$6&gt;=1,"+",IF(O$6-$Q$6&gt;-1,"±",IF(O$6-$Q$6&gt;-3,"-","w"))))</f>
        <v>+</v>
      </c>
      <c r="P20" s="27"/>
      <c r="R20" s="26">
        <f>COUNTIF($D20:$P20,"s")</f>
        <v>0</v>
      </c>
      <c r="S20" s="31">
        <f>COUNTIF($D20:$P20,"+")</f>
        <v>1</v>
      </c>
      <c r="T20" s="26">
        <f>COUNTIF($D20:$P20,"w")</f>
        <v>0</v>
      </c>
      <c r="U20" s="27">
        <f>COUNTIF($D20:$P20,"-")</f>
        <v>0</v>
      </c>
      <c r="V20" s="27">
        <f>COUNTIF($D20:$P20,"±")</f>
        <v>1</v>
      </c>
      <c r="W20" s="26">
        <f>IF(R20&gt;=2,IF(T20+U20=0,1,0),0)</f>
        <v>0</v>
      </c>
      <c r="X20" s="31">
        <f>IF(S20&gt;=1,IF(R20=1,IF(T20+U20=0,1,0),0),0)</f>
        <v>0</v>
      </c>
      <c r="Y20" s="31">
        <f>IF(R20=1,IF(S20+T20+U20=0,1,0),0)</f>
        <v>0</v>
      </c>
      <c r="Z20" s="27">
        <f>IF(S20&gt;=2,IF(R20+T20+U20=0,1,0),0)</f>
        <v>0</v>
      </c>
      <c r="AA20" s="31">
        <f>IF(T20&gt;=2,IF(R20+S20=0,1,0),0)</f>
        <v>0</v>
      </c>
      <c r="AB20" s="31">
        <f>IF(U20&gt;=1,IF(T20=1,IF(R20+S20=0,1,0),0),0)</f>
        <v>0</v>
      </c>
      <c r="AC20" s="31">
        <f>IF(T20=1,IF(R20+S20+U20=0,1,0),0)</f>
        <v>0</v>
      </c>
      <c r="AD20" s="31">
        <f>IF(U20&gt;=2,IF(R20+S20+T20=0,1,0),0)</f>
        <v>0</v>
      </c>
      <c r="AE20" s="44">
        <f>IF(W20+X20+Y20+Z20+AA20+AB20+AC20+AD20=0,1,0)</f>
        <v>1</v>
      </c>
    </row>
    <row r="21" spans="1:31" ht="12">
      <c r="A21" s="48" t="s">
        <v>54</v>
      </c>
      <c r="B21" s="19" t="str">
        <f>IF(W21=1,"○s",IF(X21=1,"○s",IF(Y21=1,"△s",IF(Z21=1,"△s",IF(AE21=1,"×"," ")))))</f>
        <v>×</v>
      </c>
      <c r="C21" s="21" t="str">
        <f>IF(AA21=1,"○w",IF(AB21=1,"○w",IF(AC21=1,"△w",IF(AD21=1,"△w",IF(AE21=1,"×"," ")))))</f>
        <v>×</v>
      </c>
      <c r="D21" s="73"/>
      <c r="E21" s="20"/>
      <c r="F21" s="74"/>
      <c r="G21" s="20"/>
      <c r="H21" s="74"/>
      <c r="I21" s="20"/>
      <c r="J21" s="19"/>
      <c r="K21" s="20"/>
      <c r="L21" s="60" t="str">
        <f>IF(L$6-$Q$6&gt;=3,"s",IF(L$6-$Q$6&gt;=1,"+",IF(L$6-$Q$6&gt;-1,"±",IF(L$6-$Q$6&gt;-3,"-","w"))))</f>
        <v>±</v>
      </c>
      <c r="M21" s="20"/>
      <c r="N21" s="60" t="str">
        <f>IF(N$6-$Q$6&gt;=3,"s",IF(N$6-$Q$6&gt;=1,"+",IF(N$6-$Q$6&gt;-1,"±",IF(N$6-$Q$6&gt;-3,"-","w"))))</f>
        <v>-</v>
      </c>
      <c r="O21" s="20"/>
      <c r="P21" s="21"/>
      <c r="R21" s="19">
        <f>COUNTIF($D21:$P21,"s")</f>
        <v>0</v>
      </c>
      <c r="S21" s="20">
        <f>COUNTIF($D21:$P21,"+")</f>
        <v>0</v>
      </c>
      <c r="T21" s="19">
        <f>COUNTIF($D21:$P21,"w")</f>
        <v>0</v>
      </c>
      <c r="U21" s="21">
        <f>COUNTIF($D21:$P21,"-")</f>
        <v>1</v>
      </c>
      <c r="V21" s="21">
        <f>COUNTIF($D21:$P21,"±")</f>
        <v>1</v>
      </c>
      <c r="W21" s="19">
        <f>IF(R21&gt;=2,IF(T21+U21=0,1,0),0)</f>
        <v>0</v>
      </c>
      <c r="X21" s="20">
        <f>IF(S21&gt;=1,IF(R21=1,IF(T21+U21=0,1,0),0),0)</f>
        <v>0</v>
      </c>
      <c r="Y21" s="20">
        <f>IF(R21=1,IF(S21+T21+U21=0,1,0),0)</f>
        <v>0</v>
      </c>
      <c r="Z21" s="21">
        <f>IF(S21&gt;=2,IF(R21+T21+U21=0,1,0),0)</f>
        <v>0</v>
      </c>
      <c r="AA21" s="20">
        <f>IF(T21&gt;=2,IF(R21+S21=0,1,0),0)</f>
        <v>0</v>
      </c>
      <c r="AB21" s="20">
        <f>IF(U21&gt;=1,IF(T21=1,IF(R21+S21=0,1,0),0),0)</f>
        <v>0</v>
      </c>
      <c r="AC21" s="20">
        <f>IF(T21=1,IF(R21+S21+U21=0,1,0),0)</f>
        <v>0</v>
      </c>
      <c r="AD21" s="20">
        <f>IF(U21&gt;=2,IF(R21+S21+T21=0,1,0),0)</f>
        <v>0</v>
      </c>
      <c r="AE21" s="17">
        <f>IF(W21+X21+Y21+Z21+AA21+AB21+AC21+AD21=0,1,0)</f>
        <v>1</v>
      </c>
    </row>
    <row r="22" spans="1:31" ht="12">
      <c r="A22" s="33" t="s">
        <v>90</v>
      </c>
      <c r="B22" s="26"/>
      <c r="C22" s="31"/>
      <c r="D22" s="63"/>
      <c r="E22" s="31"/>
      <c r="F22" s="64"/>
      <c r="G22" s="31"/>
      <c r="H22" s="64"/>
      <c r="I22" s="31"/>
      <c r="J22" s="35"/>
      <c r="K22" s="16"/>
      <c r="L22" s="16"/>
      <c r="M22" s="16"/>
      <c r="N22" s="16"/>
      <c r="O22" s="16"/>
      <c r="P22" s="36"/>
      <c r="R22" s="26"/>
      <c r="S22" s="31"/>
      <c r="T22" s="26"/>
      <c r="U22" s="27"/>
      <c r="V22" s="27"/>
      <c r="W22" s="26"/>
      <c r="X22" s="31"/>
      <c r="Y22" s="31"/>
      <c r="Z22" s="27"/>
      <c r="AA22" s="31"/>
      <c r="AB22" s="31"/>
      <c r="AC22" s="31"/>
      <c r="AD22" s="31"/>
      <c r="AE22" s="44"/>
    </row>
    <row r="23" spans="1:31" ht="12">
      <c r="A23" s="72" t="s">
        <v>27</v>
      </c>
      <c r="B23" s="26" t="str">
        <f>IF(W23=1,"○s",IF(X23=1,"○s",IF(Y23=1,"△s",IF(Z23=1,"△s",IF(AE23=1,"×"," ")))))</f>
        <v>×</v>
      </c>
      <c r="C23" s="27" t="str">
        <f>IF(AA23=1,"○w",IF(AB23=1,"○w",IF(AC23=1,"△w",IF(AD23=1,"△w",IF(AE23=1,"×"," ")))))</f>
        <v>×</v>
      </c>
      <c r="D23" s="26"/>
      <c r="E23" s="64"/>
      <c r="F23" s="31"/>
      <c r="G23" s="64"/>
      <c r="H23" s="31"/>
      <c r="I23" s="64"/>
      <c r="J23" s="26"/>
      <c r="K23" s="31"/>
      <c r="L23" s="34" t="str">
        <f>IF(L$6-$Q$6&gt;=3,"s",IF(L$6-$Q$6&gt;=1,"+",IF(L$6-$Q$6&gt;-1,"±",IF(L$6-$Q$6&gt;-3,"-","w"))))</f>
        <v>±</v>
      </c>
      <c r="M23" s="31"/>
      <c r="N23" s="31"/>
      <c r="O23" s="34" t="str">
        <f>IF(O$6-$Q$6&gt;=3,"s",IF(O$6-$Q$6&gt;=1,"+",IF(O$6-$Q$6&gt;-1,"±",IF(O$6-$Q$6&gt;-3,"-","w"))))</f>
        <v>+</v>
      </c>
      <c r="P23" s="27"/>
      <c r="R23" s="26">
        <f>COUNTIF($D23:$P23,"s")</f>
        <v>0</v>
      </c>
      <c r="S23" s="31">
        <f>COUNTIF($D23:$P23,"+")</f>
        <v>1</v>
      </c>
      <c r="T23" s="26">
        <f>COUNTIF($D23:$P23,"w")</f>
        <v>0</v>
      </c>
      <c r="U23" s="27">
        <f>COUNTIF($D23:$P23,"-")</f>
        <v>0</v>
      </c>
      <c r="V23" s="31">
        <f>COUNTIF($D23:$P23,"±")</f>
        <v>1</v>
      </c>
      <c r="W23" s="26">
        <f>IF(R23&gt;=2,IF(T23+U23=0,1,0),0)</f>
        <v>0</v>
      </c>
      <c r="X23" s="31">
        <f>IF(S23&gt;=1,IF(R23=1,IF(T23+U23=0,1,0),0),0)</f>
        <v>0</v>
      </c>
      <c r="Y23" s="31">
        <f>IF(R23=1,IF(S23+T23+U23=0,1,0),0)</f>
        <v>0</v>
      </c>
      <c r="Z23" s="27">
        <f>IF(S23&gt;=2,IF(R23+T23+U23=0,1,0),0)</f>
        <v>0</v>
      </c>
      <c r="AA23" s="31">
        <f>IF(T23&gt;=2,IF(R23+S23=0,1,0),0)</f>
        <v>0</v>
      </c>
      <c r="AB23" s="31">
        <f>IF(U23&gt;=1,IF(T23=1,IF(R23+S23=0,1,0),0),0)</f>
        <v>0</v>
      </c>
      <c r="AC23" s="31">
        <f>IF(T23=1,IF(R23+S23+U23=0,1,0),0)</f>
        <v>0</v>
      </c>
      <c r="AD23" s="31">
        <f>IF(U23&gt;=2,IF(R23+S23+T23=0,1,0),0)</f>
        <v>0</v>
      </c>
      <c r="AE23" s="44">
        <f>IF(W23+X23+Y23+Z23+AA23+AB23+AC23+AD23=0,1,0)</f>
        <v>1</v>
      </c>
    </row>
    <row r="24" spans="1:31" ht="12">
      <c r="A24" s="33" t="s">
        <v>58</v>
      </c>
      <c r="B24" s="26" t="str">
        <f>IF(W24=1,"○s",IF(X24=1,"○s",IF(Y24=1,"△s",IF(Z24=1,"△s",IF(AE24=1,"×"," ")))))</f>
        <v>×</v>
      </c>
      <c r="C24" s="27" t="str">
        <f>IF(AA24=1,"○w",IF(AB24=1,"○w",IF(AC24=1,"△w",IF(AD24=1,"△w",IF(AE24=1,"×"," ")))))</f>
        <v>×</v>
      </c>
      <c r="D24" s="26"/>
      <c r="E24" s="31"/>
      <c r="F24" s="31"/>
      <c r="G24" s="31"/>
      <c r="H24" s="31"/>
      <c r="I24" s="31"/>
      <c r="J24" s="26"/>
      <c r="K24" s="31"/>
      <c r="L24" s="31"/>
      <c r="M24" s="34" t="str">
        <f>IF(M$6-$Q$6&gt;=3,"s",IF(M$6-$Q$6&gt;=1,"+",IF(M$6-$Q$6&gt;-1,"±",IF(M$6-$Q$6&gt;-3,"-","w"))))</f>
        <v>±</v>
      </c>
      <c r="N24" s="34" t="str">
        <f>IF(N$6-$Q$6&gt;=3,"s",IF(N$6-$Q$6&gt;=1,"+",IF(N$6-$Q$6&gt;-1,"±",IF(N$6-$Q$6&gt;-3,"-","w"))))</f>
        <v>-</v>
      </c>
      <c r="O24" s="31"/>
      <c r="P24" s="27"/>
      <c r="R24" s="26">
        <f>COUNTIF($D24:$P24,"s")</f>
        <v>0</v>
      </c>
      <c r="S24" s="31">
        <f>COUNTIF($D24:$P24,"+")</f>
        <v>0</v>
      </c>
      <c r="T24" s="26">
        <f>COUNTIF($D24:$P24,"w")</f>
        <v>0</v>
      </c>
      <c r="U24" s="27">
        <f>COUNTIF($D24:$P24,"-")</f>
        <v>1</v>
      </c>
      <c r="V24" s="27">
        <f>COUNTIF($D24:$P24,"±")</f>
        <v>1</v>
      </c>
      <c r="W24" s="26">
        <f>IF(R24&gt;=2,IF(T24+U24=0,1,0),0)</f>
        <v>0</v>
      </c>
      <c r="X24" s="31">
        <f>IF(S24&gt;=1,IF(R24=1,IF(T24+U24=0,1,0),0),0)</f>
        <v>0</v>
      </c>
      <c r="Y24" s="31">
        <f>IF(R24=1,IF(S24+T24+U24=0,1,0),0)</f>
        <v>0</v>
      </c>
      <c r="Z24" s="27">
        <f>IF(S24&gt;=2,IF(R24+T24+U24=0,1,0),0)</f>
        <v>0</v>
      </c>
      <c r="AA24" s="31">
        <f>IF(T24&gt;=2,IF(R24+S24=0,1,0),0)</f>
        <v>0</v>
      </c>
      <c r="AB24" s="31">
        <f>IF(U24&gt;=1,IF(T24=1,IF(R24+S24=0,1,0),0),0)</f>
        <v>0</v>
      </c>
      <c r="AC24" s="31">
        <f>IF(T24=1,IF(R24+S24+U24=0,1,0),0)</f>
        <v>0</v>
      </c>
      <c r="AD24" s="31">
        <f>IF(U24&gt;=2,IF(R24+S24+T24=0,1,0),0)</f>
        <v>0</v>
      </c>
      <c r="AE24" s="44">
        <f>IF(W24+X24+Y24+Z24+AA24+AB24+AC24+AD24=0,1,0)</f>
        <v>1</v>
      </c>
    </row>
    <row r="25" spans="1:31" ht="12">
      <c r="A25" s="52" t="s">
        <v>91</v>
      </c>
      <c r="B25" s="4"/>
      <c r="C25" s="3"/>
      <c r="D25" s="4"/>
      <c r="E25" s="3"/>
      <c r="F25" s="3"/>
      <c r="G25" s="3"/>
      <c r="H25" s="3"/>
      <c r="I25" s="3"/>
      <c r="J25" s="49"/>
      <c r="K25" s="50"/>
      <c r="L25" s="50"/>
      <c r="M25" s="50"/>
      <c r="N25" s="50"/>
      <c r="O25" s="50"/>
      <c r="P25" s="51"/>
      <c r="R25" s="4"/>
      <c r="S25" s="3"/>
      <c r="T25" s="4"/>
      <c r="U25" s="5"/>
      <c r="V25" s="5"/>
      <c r="W25" s="4"/>
      <c r="X25" s="3"/>
      <c r="Y25" s="3"/>
      <c r="Z25" s="5"/>
      <c r="AA25" s="3"/>
      <c r="AB25" s="3"/>
      <c r="AC25" s="3"/>
      <c r="AD25" s="3"/>
      <c r="AE25" s="32"/>
    </row>
    <row r="26" spans="1:31" ht="12">
      <c r="A26" s="35" t="s">
        <v>92</v>
      </c>
      <c r="B26" s="26" t="str">
        <f>IF(W26=1,"○s",IF(X26=1,"○s",IF(Y26=1,"△s",IF(Z26=1,"△s",IF(AE26=1,"×"," ")))))</f>
        <v>×</v>
      </c>
      <c r="C26" s="27" t="str">
        <f>IF(AA26=1,"○w",IF(AB26=1,"○w",IF(AC26=1,"△w",IF(AD26=1,"△w",IF(AE26=1,"×"," ")))))</f>
        <v>×</v>
      </c>
      <c r="D26" s="26"/>
      <c r="E26" s="31"/>
      <c r="F26" s="31"/>
      <c r="G26" s="31"/>
      <c r="H26" s="31"/>
      <c r="I26" s="31"/>
      <c r="J26" s="26"/>
      <c r="K26" s="16"/>
      <c r="L26" s="34" t="str">
        <f>IF(L$6-$Q$6&gt;=3,"s",IF(L$6-$Q$6&gt;=1,"+",IF(L$6-$Q$6&gt;-1,"±",IF(L$6-$Q$6&gt;-3,"-","w"))))</f>
        <v>±</v>
      </c>
      <c r="M26" s="34" t="str">
        <f>IF(M$6-$Q$6&gt;=3,"s",IF(M$6-$Q$6&gt;=1,"+",IF(M$6-$Q$6&gt;-1,"±",IF(M$6-$Q$6&gt;-3,"-","w"))))</f>
        <v>±</v>
      </c>
      <c r="N26" s="34" t="str">
        <f>IF(N$6-$Q$6&gt;=3,"s",IF(N$6-$Q$6&gt;=1,"+",IF(N$6-$Q$6&gt;-1,"±",IF(N$6-$Q$6&gt;-3,"-","w"))))</f>
        <v>-</v>
      </c>
      <c r="O26" s="16"/>
      <c r="P26" s="27"/>
      <c r="R26" s="26">
        <f>COUNTIF($D26:$P26,"s")</f>
        <v>0</v>
      </c>
      <c r="S26" s="31">
        <f>COUNTIF($D26:$P26,"+")</f>
        <v>0</v>
      </c>
      <c r="T26" s="26">
        <f>COUNTIF($D26:$P26,"w")</f>
        <v>0</v>
      </c>
      <c r="U26" s="27">
        <f>COUNTIF($D26:$P26,"-")</f>
        <v>1</v>
      </c>
      <c r="V26" s="31">
        <f>COUNTIF($D26:$P26,"±")</f>
        <v>2</v>
      </c>
      <c r="W26" s="26">
        <f>IF(R26&gt;=2,IF(T26+U26=0,1,0),0)</f>
        <v>0</v>
      </c>
      <c r="X26" s="31">
        <f>IF(S26&gt;=1,IF(R26=1,IF(T26+U26=0,1,0),0),0)</f>
        <v>0</v>
      </c>
      <c r="Y26" s="31">
        <f>IF(R26=1,IF(S26+T26+U26=0,1,0),0)</f>
        <v>0</v>
      </c>
      <c r="Z26" s="27">
        <f>IF(S26&gt;=2,IF(R26+T26+U26=0,1,0),0)</f>
        <v>0</v>
      </c>
      <c r="AA26" s="31">
        <f>IF(T26&gt;=2,IF(R26+S26=0,1,0),0)</f>
        <v>0</v>
      </c>
      <c r="AB26" s="31">
        <f>IF(U26&gt;=1,IF(T26=1,IF(R26+S26=0,1,0),0),0)</f>
        <v>0</v>
      </c>
      <c r="AC26" s="31">
        <f>IF(T26=1,IF(R26+S26+U26=0,1,0),0)</f>
        <v>0</v>
      </c>
      <c r="AD26" s="31">
        <f>IF(U26&gt;=2,IF(R26+S26+T26=0,1,0),0)</f>
        <v>0</v>
      </c>
      <c r="AE26" s="44">
        <f>IF(W26+X26+Y26+Z26+AA26+AB26+AC26+AD26=0,1,0)</f>
        <v>1</v>
      </c>
    </row>
    <row r="27" spans="1:31" ht="12">
      <c r="A27" s="75" t="s">
        <v>55</v>
      </c>
      <c r="B27" s="26" t="str">
        <f>IF(W27=1,"○s",IF(X27=1,"○s",IF(Y27=1,"△s",IF(Z27=1,"△s",IF(AE27=1,"×"," ")))))</f>
        <v>×</v>
      </c>
      <c r="C27" s="27" t="str">
        <f>IF(AA27=1,"○w",IF(AB27=1,"○w",IF(AC27=1,"△w",IF(AD27=1,"△w",IF(AE27=1,"×"," ")))))</f>
        <v>×</v>
      </c>
      <c r="D27" s="19"/>
      <c r="E27" s="20"/>
      <c r="F27" s="20"/>
      <c r="G27" s="20"/>
      <c r="H27" s="20"/>
      <c r="I27" s="20"/>
      <c r="J27" s="19"/>
      <c r="K27" s="60" t="str">
        <f>IF(K$6-$Q$6&gt;=3,"s",IF(K$6-$Q$6&gt;=1,"+",IF(K$6-$Q$6&gt;-1,"±",IF(K$6-$Q$6&gt;-3,"-","w"))))</f>
        <v>-</v>
      </c>
      <c r="L27" s="20"/>
      <c r="M27" s="60" t="str">
        <f>IF(M$6-$Q$6&gt;=3,"s",IF(M$6-$Q$6&gt;=1,"+",IF(M$6-$Q$6&gt;-1,"±",IF(M$6-$Q$6&gt;-3,"-","w"))))</f>
        <v>±</v>
      </c>
      <c r="N27" s="20"/>
      <c r="O27" s="20"/>
      <c r="P27" s="21"/>
      <c r="R27" s="19">
        <f>COUNTIF($D27:$P27,"s")</f>
        <v>0</v>
      </c>
      <c r="S27" s="20">
        <f>COUNTIF($D27:$P27,"+")</f>
        <v>0</v>
      </c>
      <c r="T27" s="19">
        <f>COUNTIF($D27:$P27,"w")</f>
        <v>0</v>
      </c>
      <c r="U27" s="21">
        <f>COUNTIF($D27:$P27,"-")</f>
        <v>1</v>
      </c>
      <c r="V27" s="20">
        <f>COUNTIF($D27:$P27,"±")</f>
        <v>1</v>
      </c>
      <c r="W27" s="19">
        <f>IF(R27&gt;=2,IF(T27+U27=0,1,0),0)</f>
        <v>0</v>
      </c>
      <c r="X27" s="20">
        <f>IF(S27&gt;=1,IF(R27=1,IF(T27+U27=0,1,0),0),0)</f>
        <v>0</v>
      </c>
      <c r="Y27" s="20">
        <f>IF(R27=1,IF(S27+T27+U27=0,1,0),0)</f>
        <v>0</v>
      </c>
      <c r="Z27" s="21">
        <f>IF(S27&gt;=2,IF(R27+T27+U27=0,1,0),0)</f>
        <v>0</v>
      </c>
      <c r="AA27" s="20">
        <f>IF(T27&gt;=2,IF(R27+S27=0,1,0),0)</f>
        <v>0</v>
      </c>
      <c r="AB27" s="20">
        <f>IF(U27&gt;=1,IF(T27=1,IF(R27+S27=0,1,0),0),0)</f>
        <v>0</v>
      </c>
      <c r="AC27" s="20">
        <f>IF(T27=1,IF(R27+S27+U27=0,1,0),0)</f>
        <v>0</v>
      </c>
      <c r="AD27" s="20">
        <f>IF(U27&gt;=2,IF(R27+S27+T27=0,1,0),0)</f>
        <v>0</v>
      </c>
      <c r="AE27" s="17">
        <f>IF(W27+X27+Y27+Z27+AA27+AB27+AC27+AD27=0,1,0)</f>
        <v>1</v>
      </c>
    </row>
    <row r="28" spans="1:31" ht="12">
      <c r="A28" s="72" t="s">
        <v>93</v>
      </c>
      <c r="B28" s="4"/>
      <c r="C28" s="5"/>
      <c r="D28" s="26"/>
      <c r="E28" s="31"/>
      <c r="F28" s="31"/>
      <c r="G28" s="31"/>
      <c r="H28" s="31"/>
      <c r="I28" s="31"/>
      <c r="J28" s="35"/>
      <c r="K28" s="16"/>
      <c r="L28" s="16"/>
      <c r="M28" s="16"/>
      <c r="N28" s="16"/>
      <c r="O28" s="16"/>
      <c r="P28" s="36"/>
      <c r="R28" s="4"/>
      <c r="S28" s="3"/>
      <c r="T28" s="4"/>
      <c r="U28" s="5"/>
      <c r="V28" s="3"/>
      <c r="W28" s="4"/>
      <c r="X28" s="3"/>
      <c r="Y28" s="3"/>
      <c r="Z28" s="5"/>
      <c r="AA28" s="4"/>
      <c r="AB28" s="3"/>
      <c r="AC28" s="3"/>
      <c r="AD28" s="5"/>
      <c r="AE28" s="5"/>
    </row>
    <row r="29" spans="1:31" ht="12">
      <c r="A29" s="72" t="s">
        <v>94</v>
      </c>
      <c r="B29" s="26" t="str">
        <f>IF(W29=1,"○s",IF(X29=1,"○s",IF(Y29=1,"△s",IF(Z29=1,"△s",IF(AE29=1,"×"," ")))))</f>
        <v>×</v>
      </c>
      <c r="C29" s="27" t="str">
        <f>IF(AA29=1,"○w",IF(AB29=1,"○w",IF(AC29=1,"△w",IF(AD29=1,"△w",IF(AE29=1,"×"," ")))))</f>
        <v>×</v>
      </c>
      <c r="D29" s="63"/>
      <c r="E29" s="31"/>
      <c r="F29" s="31"/>
      <c r="G29" s="64"/>
      <c r="H29" s="31"/>
      <c r="I29" s="31"/>
      <c r="J29" s="71" t="str">
        <f>IF(J$6-$Q$6&gt;=3,"s",IF(J$6-$Q$6&gt;=1,"+",IF(J$6-$Q$6&gt;-1,"±",IF(J$6-$Q$6&gt;-3,"-","w"))))</f>
        <v>+</v>
      </c>
      <c r="K29" s="34" t="str">
        <f>IF(K$6-$Q$6&gt;=3,"s",IF(K$6-$Q$6&gt;=1,"+",IF(K$6-$Q$6&gt;-1,"±",IF(K$6-$Q$6&gt;-3,"-","w"))))</f>
        <v>-</v>
      </c>
      <c r="L29" s="31"/>
      <c r="M29" s="34" t="str">
        <f aca="true" t="shared" si="4" ref="M29:O30">IF(M$6-$Q$6&gt;=3,"s",IF(M$6-$Q$6&gt;=1,"+",IF(M$6-$Q$6&gt;-1,"±",IF(M$6-$Q$6&gt;-3,"-","w"))))</f>
        <v>±</v>
      </c>
      <c r="N29" s="34" t="str">
        <f t="shared" si="4"/>
        <v>-</v>
      </c>
      <c r="O29" s="34" t="str">
        <f t="shared" si="4"/>
        <v>+</v>
      </c>
      <c r="P29" s="27"/>
      <c r="R29" s="26">
        <f>COUNTIF($D29:$P29,"s")</f>
        <v>0</v>
      </c>
      <c r="S29" s="31">
        <f>COUNTIF($D29:$P29,"+")</f>
        <v>2</v>
      </c>
      <c r="T29" s="26">
        <f>COUNTIF($D29:$P29,"w")</f>
        <v>0</v>
      </c>
      <c r="U29" s="27">
        <f>COUNTIF($D29:$P29,"-")</f>
        <v>2</v>
      </c>
      <c r="V29" s="31">
        <f>COUNTIF($D29:$P29,"±")</f>
        <v>1</v>
      </c>
      <c r="W29" s="26">
        <f>IF(R29&gt;=2,IF(T29+U29=0,1,0),0)</f>
        <v>0</v>
      </c>
      <c r="X29" s="31">
        <f>IF(S29&gt;=1,IF(R29=1,IF(T29+U29=0,1,0),0),0)</f>
        <v>0</v>
      </c>
      <c r="Y29" s="31">
        <f>IF(R29=1,IF(S29+T29+U29=0,1,0),0)</f>
        <v>0</v>
      </c>
      <c r="Z29" s="27">
        <f>IF(S29&gt;=2,IF(R29+T29+U29=0,1,0),0)</f>
        <v>0</v>
      </c>
      <c r="AA29" s="26">
        <f>IF(T29&gt;=2,IF(R29+S29=0,1,0),0)</f>
        <v>0</v>
      </c>
      <c r="AB29" s="31">
        <f>IF(U29&gt;=1,IF(T29=1,IF(R29+S29=0,1,0),0),0)</f>
        <v>0</v>
      </c>
      <c r="AC29" s="31">
        <f>IF(T29=1,IF(R29+S29+U29=0,1,0),0)</f>
        <v>0</v>
      </c>
      <c r="AD29" s="27">
        <f>IF(U29&gt;=2,IF(R29+S29+T29=0,1,0),0)</f>
        <v>0</v>
      </c>
      <c r="AE29" s="27">
        <f>IF(W29+X29+Y29+Z29+AA29+AB29+AC29+AD29=0,1,0)</f>
        <v>1</v>
      </c>
    </row>
    <row r="30" spans="1:31" ht="12.75" thickBot="1">
      <c r="A30" s="76" t="s">
        <v>95</v>
      </c>
      <c r="B30" s="58" t="str">
        <f>IF(W30=1,"○s",IF(X30=1,"○s",IF(Y30=1,"△s",IF(Z30=1,"△s",IF(AE30=1,"×"," ")))))</f>
        <v>×</v>
      </c>
      <c r="C30" s="57" t="str">
        <f>IF(AA30=1,"○w",IF(AB30=1,"○w",IF(AC30=1,"△w",IF(AD30=1,"△w",IF(AE30=1,"×"," ")))))</f>
        <v>×</v>
      </c>
      <c r="D30" s="66"/>
      <c r="E30" s="56"/>
      <c r="F30" s="56"/>
      <c r="G30" s="67"/>
      <c r="H30" s="56"/>
      <c r="I30" s="56"/>
      <c r="J30" s="77" t="str">
        <f>IF(J$6-$Q$6&gt;=3,"s",IF(J$6-$Q$6&gt;=1,"+",IF(J$6-$Q$6&gt;-1,"±",IF(J$6-$Q$6&gt;-3,"-","w"))))</f>
        <v>+</v>
      </c>
      <c r="K30" s="56"/>
      <c r="L30" s="56"/>
      <c r="M30" s="55" t="str">
        <f t="shared" si="4"/>
        <v>±</v>
      </c>
      <c r="N30" s="55" t="str">
        <f t="shared" si="4"/>
        <v>-</v>
      </c>
      <c r="O30" s="55" t="str">
        <f t="shared" si="4"/>
        <v>+</v>
      </c>
      <c r="P30" s="57"/>
      <c r="R30" s="58">
        <f>COUNTIF($D30:$P30,"s")</f>
        <v>0</v>
      </c>
      <c r="S30" s="56">
        <f>COUNTIF($D30:$P30,"+")</f>
        <v>2</v>
      </c>
      <c r="T30" s="58">
        <f>COUNTIF($D30:$P30,"w")</f>
        <v>0</v>
      </c>
      <c r="U30" s="57">
        <f>COUNTIF($D30:$P30,"-")</f>
        <v>1</v>
      </c>
      <c r="V30" s="56">
        <f>COUNTIF($D30:$P30,"±")</f>
        <v>1</v>
      </c>
      <c r="W30" s="58">
        <f>IF(R30&gt;=2,IF(T30+U30=0,1,0),0)</f>
        <v>0</v>
      </c>
      <c r="X30" s="56">
        <f>IF(S30&gt;=1,IF(R30=1,IF(T30+U30=0,1,0),0),0)</f>
        <v>0</v>
      </c>
      <c r="Y30" s="56">
        <f>IF(R30=1,IF(S30+T30+U30=0,1,0),0)</f>
        <v>0</v>
      </c>
      <c r="Z30" s="57">
        <f>IF(S30&gt;=2,IF(R30+T30+U30=0,1,0),0)</f>
        <v>0</v>
      </c>
      <c r="AA30" s="58">
        <f>IF(T30&gt;=2,IF(R30+S30=0,1,0),0)</f>
        <v>0</v>
      </c>
      <c r="AB30" s="56">
        <f>IF(U30&gt;=1,IF(T30=1,IF(R30+S30=0,1,0),0),0)</f>
        <v>0</v>
      </c>
      <c r="AC30" s="56">
        <f>IF(T30=1,IF(R30+S30+U30=0,1,0),0)</f>
        <v>0</v>
      </c>
      <c r="AD30" s="57">
        <f>IF(U30&gt;=2,IF(R30+S30+T30=0,1,0),0)</f>
        <v>0</v>
      </c>
      <c r="AE30" s="57">
        <f>IF(W30+X30+Y30+Z30+AA30+AB30+AC30+AD30=0,1,0)</f>
        <v>1</v>
      </c>
    </row>
    <row r="31" spans="1:31" ht="12.75" thickTop="1">
      <c r="A31" s="78" t="s">
        <v>47</v>
      </c>
      <c r="B31" s="43"/>
      <c r="C31" s="40"/>
      <c r="D31" s="26"/>
      <c r="E31" s="31"/>
      <c r="F31" s="64"/>
      <c r="G31" s="31"/>
      <c r="H31" s="31"/>
      <c r="I31" s="65"/>
      <c r="J31" s="39"/>
      <c r="K31" s="42"/>
      <c r="L31" s="42"/>
      <c r="M31" s="42"/>
      <c r="N31" s="42"/>
      <c r="O31" s="42"/>
      <c r="P31" s="40"/>
      <c r="R31" s="26"/>
      <c r="S31" s="31"/>
      <c r="T31" s="26"/>
      <c r="U31" s="27"/>
      <c r="V31" s="31"/>
      <c r="W31" s="26"/>
      <c r="X31" s="31"/>
      <c r="Y31" s="31"/>
      <c r="Z31" s="27"/>
      <c r="AA31" s="26"/>
      <c r="AB31" s="31"/>
      <c r="AC31" s="31"/>
      <c r="AD31" s="27"/>
      <c r="AE31" s="27"/>
    </row>
    <row r="32" spans="1:31" ht="12">
      <c r="A32" s="35" t="s">
        <v>59</v>
      </c>
      <c r="B32" s="26" t="str">
        <f>IF(W32=1,"○s",IF(X32=1,"○s",IF(Y32=1,"△s",IF(Z32=1,"△s",IF(AE32=1,"×"," ")))))</f>
        <v>×</v>
      </c>
      <c r="C32" s="27" t="str">
        <f>IF(AA32=1,"○w",IF(AB32=1,"○w",IF(AC32=1,"△w",IF(AD32=1,"△w",IF(AE32=1,"×"," ")))))</f>
        <v>×</v>
      </c>
      <c r="D32" s="26"/>
      <c r="E32" s="31"/>
      <c r="F32" s="31"/>
      <c r="G32" s="31"/>
      <c r="H32" s="31"/>
      <c r="I32" s="27"/>
      <c r="J32" s="71" t="str">
        <f>IF(J$6-$Q$6&gt;=3,"s",IF(J$6-$Q$6&gt;=1,"+",IF(J$6-$Q$6&gt;-1,"±",IF(J$6-$Q$6&gt;-3,"-","w"))))</f>
        <v>+</v>
      </c>
      <c r="K32" s="31"/>
      <c r="L32" s="34" t="str">
        <f>IF(L$6-$Q$6&gt;=3,"s",IF(L$6-$Q$6&gt;=1,"+",IF(L$6-$Q$6&gt;-1,"±",IF(L$6-$Q$6&gt;-3,"-","w"))))</f>
        <v>±</v>
      </c>
      <c r="M32" s="31"/>
      <c r="N32" s="31"/>
      <c r="O32" s="31"/>
      <c r="P32" s="27"/>
      <c r="R32" s="26">
        <f>COUNTIF($D32:$P32,"s")</f>
        <v>0</v>
      </c>
      <c r="S32" s="31">
        <f>COUNTIF($D32:$P32,"+")</f>
        <v>1</v>
      </c>
      <c r="T32" s="26">
        <f>COUNTIF($D32:$P32,"w")</f>
        <v>0</v>
      </c>
      <c r="U32" s="27">
        <f>COUNTIF($D32:$P32,"-")</f>
        <v>0</v>
      </c>
      <c r="V32" s="31">
        <f>COUNTIF($D32:$P32,"±")</f>
        <v>1</v>
      </c>
      <c r="W32" s="26">
        <f>IF(R32&gt;=2,IF(T32+U32=0,1,0),0)</f>
        <v>0</v>
      </c>
      <c r="X32" s="31">
        <f>IF(S32&gt;=1,IF(R32=1,IF(T32+U32=0,1,0),0),0)</f>
        <v>0</v>
      </c>
      <c r="Y32" s="31">
        <f>IF(R32=1,IF(S32+T32+U32=0,1,0),0)</f>
        <v>0</v>
      </c>
      <c r="Z32" s="27">
        <f>IF(S32&gt;=2,IF(R32+T32+U32=0,1,0),0)</f>
        <v>0</v>
      </c>
      <c r="AA32" s="26">
        <f>IF(T32&gt;=2,IF(R32+S32=0,1,0),0)</f>
        <v>0</v>
      </c>
      <c r="AB32" s="31">
        <f>IF(U32&gt;=1,IF(T32=1,IF(R32+S32=0,1,0),0),0)</f>
        <v>0</v>
      </c>
      <c r="AC32" s="31">
        <f>IF(T32=1,IF(R32+S32+U32=0,1,0),0)</f>
        <v>0</v>
      </c>
      <c r="AD32" s="27">
        <f>IF(U32&gt;=2,IF(R32+S32+T32=0,1,0),0)</f>
        <v>0</v>
      </c>
      <c r="AE32" s="27">
        <f>IF(W32+X32+Y32+Z32+AA32+AB32+AC32+AD32=0,1,0)</f>
        <v>1</v>
      </c>
    </row>
    <row r="33" spans="1:31" ht="12">
      <c r="A33" s="45" t="s">
        <v>60</v>
      </c>
      <c r="B33" s="19" t="str">
        <f>IF(W33=1,"○s",IF(X33=1,"○s",IF(Y33=1,"△s",IF(Z33=1,"△s",IF(AE33=1,"×"," ")))))</f>
        <v>×</v>
      </c>
      <c r="C33" s="21" t="str">
        <f>IF(AA33=1,"○w",IF(AB33=1,"○w",IF(AC33=1,"△w",IF(AD33=1,"△w",IF(AE33=1,"×"," ")))))</f>
        <v>×</v>
      </c>
      <c r="D33" s="19"/>
      <c r="E33" s="20"/>
      <c r="F33" s="20"/>
      <c r="G33" s="20"/>
      <c r="H33" s="20"/>
      <c r="I33" s="21"/>
      <c r="J33" s="19"/>
      <c r="K33" s="60" t="str">
        <f>IF(K$6-$Q$6&gt;=3,"s",IF(K$6-$Q$6&gt;=1,"+",IF(K$6-$Q$6&gt;-1,"±",IF(K$6-$Q$6&gt;-3,"-","w"))))</f>
        <v>-</v>
      </c>
      <c r="L33" s="20"/>
      <c r="M33" s="60" t="str">
        <f>IF(M$6-$Q$6&gt;=3,"s",IF(M$6-$Q$6&gt;=1,"+",IF(M$6-$Q$6&gt;-1,"±",IF(M$6-$Q$6&gt;-3,"-","w"))))</f>
        <v>±</v>
      </c>
      <c r="N33" s="60" t="str">
        <f>IF(N$6-$Q$6&gt;=3,"s",IF(N$6-$Q$6&gt;=1,"+",IF(N$6-$Q$6&gt;-1,"±",IF(N$6-$Q$6&gt;-3,"-","w"))))</f>
        <v>-</v>
      </c>
      <c r="O33" s="60" t="str">
        <f>IF(O$6-$Q$6&gt;=3,"s",IF(O$6-$Q$6&gt;=1,"+",IF(O$6-$Q$6&gt;-1,"±",IF(O$6-$Q$6&gt;-3,"-","w"))))</f>
        <v>+</v>
      </c>
      <c r="P33" s="21"/>
      <c r="R33" s="19">
        <f>COUNTIF($D33:$P33,"s")</f>
        <v>0</v>
      </c>
      <c r="S33" s="20">
        <f>COUNTIF($D33:$P33,"+")</f>
        <v>1</v>
      </c>
      <c r="T33" s="19">
        <f>COUNTIF($D33:$P33,"w")</f>
        <v>0</v>
      </c>
      <c r="U33" s="21">
        <f>COUNTIF($D33:$P33,"-")</f>
        <v>2</v>
      </c>
      <c r="V33" s="20">
        <f>COUNTIF($D33:$P33,"±")</f>
        <v>1</v>
      </c>
      <c r="W33" s="19">
        <f>IF(R33&gt;=2,IF(T33+U33=0,1,0),0)</f>
        <v>0</v>
      </c>
      <c r="X33" s="20">
        <f>IF(S33&gt;=1,IF(R33=1,IF(T33+U33=0,1,0),0),0)</f>
        <v>0</v>
      </c>
      <c r="Y33" s="20">
        <f>IF(R33=1,IF(S33+T33+U33=0,1,0),0)</f>
        <v>0</v>
      </c>
      <c r="Z33" s="21">
        <f>IF(S33&gt;=2,IF(R33+T33+U33=0,1,0),0)</f>
        <v>0</v>
      </c>
      <c r="AA33" s="19">
        <f>IF(T33&gt;=2,IF(R33+S33=0,1,0),0)</f>
        <v>0</v>
      </c>
      <c r="AB33" s="20">
        <f>IF(U33&gt;=1,IF(T33=1,IF(R33+S33=0,1,0),0),0)</f>
        <v>0</v>
      </c>
      <c r="AC33" s="20">
        <f>IF(T33=1,IF(R33+S33+U33=0,1,0),0)</f>
        <v>0</v>
      </c>
      <c r="AD33" s="21">
        <f>IF(U33&gt;=2,IF(R33+S33+T33=0,1,0),0)</f>
        <v>0</v>
      </c>
      <c r="AE33" s="21">
        <f>IF(W33+X33+Y33+Z33+AA33+AB33+AC33+AD33=0,1,0)</f>
        <v>1</v>
      </c>
    </row>
  </sheetData>
  <sheetProtection/>
  <printOptions/>
  <pageMargins left="0.28" right="0.55" top="0.984" bottom="0.984" header="0.512" footer="0.51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36"/>
  <sheetViews>
    <sheetView zoomScale="85" zoomScaleNormal="85" zoomScalePageLayoutView="0" workbookViewId="0" topLeftCell="A1">
      <selection activeCell="T3" sqref="T3"/>
    </sheetView>
  </sheetViews>
  <sheetFormatPr defaultColWidth="9.00390625" defaultRowHeight="13.5"/>
  <cols>
    <col min="1" max="1" width="24.625" style="6" customWidth="1"/>
    <col min="2" max="2" width="5.75390625" style="6" bestFit="1" customWidth="1"/>
    <col min="3" max="3" width="6.625" style="6" customWidth="1"/>
    <col min="4" max="9" width="5.00390625" style="6" bestFit="1" customWidth="1"/>
    <col min="10" max="10" width="8.25390625" style="6" bestFit="1" customWidth="1"/>
    <col min="11" max="11" width="5.00390625" style="6" bestFit="1" customWidth="1"/>
    <col min="12" max="13" width="8.25390625" style="6" bestFit="1" customWidth="1"/>
    <col min="14" max="14" width="6.625" style="6" customWidth="1"/>
    <col min="15" max="15" width="7.75390625" style="6" bestFit="1" customWidth="1"/>
    <col min="16" max="17" width="5.00390625" style="6" bestFit="1" customWidth="1"/>
    <col min="18" max="19" width="2.625" style="24" bestFit="1" customWidth="1"/>
    <col min="20" max="20" width="2.75390625" style="24" bestFit="1" customWidth="1"/>
    <col min="21" max="21" width="2.625" style="24" bestFit="1" customWidth="1"/>
    <col min="22" max="22" width="3.375" style="24" bestFit="1" customWidth="1"/>
    <col min="23" max="26" width="4.125" style="24" bestFit="1" customWidth="1"/>
    <col min="27" max="30" width="4.375" style="24" bestFit="1" customWidth="1"/>
    <col min="31" max="31" width="3.375" style="24" bestFit="1" customWidth="1"/>
    <col min="32" max="16384" width="9.00390625" style="6" customWidth="1"/>
  </cols>
  <sheetData>
    <row r="1" spans="1:16" ht="12">
      <c r="A1" s="11" t="s">
        <v>37</v>
      </c>
      <c r="B1" s="11"/>
      <c r="C1" s="2"/>
      <c r="D1" s="3" t="s">
        <v>3</v>
      </c>
      <c r="E1" s="3" t="s">
        <v>5</v>
      </c>
      <c r="F1" s="3" t="s">
        <v>7</v>
      </c>
      <c r="G1" s="3" t="s">
        <v>9</v>
      </c>
      <c r="H1" s="3" t="s">
        <v>11</v>
      </c>
      <c r="I1" s="3" t="s">
        <v>13</v>
      </c>
      <c r="J1" s="4" t="s">
        <v>16</v>
      </c>
      <c r="K1" s="3" t="s">
        <v>20</v>
      </c>
      <c r="L1" s="3" t="s">
        <v>17</v>
      </c>
      <c r="M1" s="3" t="s">
        <v>18</v>
      </c>
      <c r="N1" s="3" t="s">
        <v>19</v>
      </c>
      <c r="O1" s="13" t="s">
        <v>36</v>
      </c>
      <c r="P1" s="5" t="s">
        <v>21</v>
      </c>
    </row>
    <row r="2" spans="3:16" ht="12">
      <c r="C2" s="12" t="s">
        <v>0</v>
      </c>
      <c r="D2" s="13">
        <f>'言語性下位検査'!D$2</f>
        <v>9</v>
      </c>
      <c r="E2" s="13">
        <f>'言語性下位検査'!E$2</f>
        <v>9</v>
      </c>
      <c r="F2" s="13">
        <f>'言語性下位検査'!F$2</f>
        <v>14</v>
      </c>
      <c r="G2" s="13">
        <f>'言語性下位検査'!G$2</f>
        <v>5</v>
      </c>
      <c r="H2" s="13">
        <f>'言語性下位検査'!H$2</f>
        <v>5</v>
      </c>
      <c r="I2" s="13">
        <f>'言語性下位検査'!I$2</f>
        <v>7</v>
      </c>
      <c r="J2" s="7">
        <f>'言語性下位検査'!J$2</f>
        <v>10</v>
      </c>
      <c r="K2" s="13">
        <f>'言語性下位検査'!K$2</f>
        <v>7</v>
      </c>
      <c r="L2" s="13">
        <f>'言語性下位検査'!L$2</f>
        <v>9</v>
      </c>
      <c r="M2" s="13">
        <f>'言語性下位検査'!M$2</f>
        <v>8</v>
      </c>
      <c r="N2" s="3">
        <f>'言語性下位検査'!N$2</f>
        <v>7</v>
      </c>
      <c r="O2" s="13">
        <f>'言語性下位検査'!O$2</f>
        <v>10</v>
      </c>
      <c r="P2" s="14">
        <f>'言語性下位検査'!P$2</f>
        <v>11</v>
      </c>
    </row>
    <row r="3" spans="1:15" ht="13.5">
      <c r="A3" s="11" t="s">
        <v>29</v>
      </c>
      <c r="B3" s="11"/>
      <c r="C3" s="106" t="s">
        <v>145</v>
      </c>
      <c r="D3" s="107" t="str">
        <f aca="true" t="shared" si="0" ref="D3:I3">IF(D$6-$C$6&gt;=3,"s",IF(D$6-$C$6&gt;=1,"+",IF(D$6-$C$6&gt;-1,"±",IF(D$6-$C$6&gt;-3,"-","w"))))</f>
        <v>±</v>
      </c>
      <c r="E3" s="108" t="str">
        <f t="shared" si="0"/>
        <v>±</v>
      </c>
      <c r="F3" s="108" t="str">
        <f t="shared" si="0"/>
        <v>s</v>
      </c>
      <c r="G3" s="108" t="str">
        <f t="shared" si="0"/>
        <v>w</v>
      </c>
      <c r="H3" s="108" t="str">
        <f t="shared" si="0"/>
        <v>w</v>
      </c>
      <c r="I3" s="109" t="str">
        <f t="shared" si="0"/>
        <v>-</v>
      </c>
      <c r="J3" s="108" t="str">
        <f>IF(J$6-$Q$6&gt;=3,"s",IF(J$6-$Q$6&gt;=1,"+",IF(J$6-$Q$6&gt;-1,"±",IF(J$6-$Q$6&gt;-3,"-","w"))))</f>
        <v>+</v>
      </c>
      <c r="K3" s="108" t="str">
        <f>IF(K$6-$Q$6&gt;=3,"s",IF(K$6-$Q$6&gt;=1,"+",IF(K$6-$Q$6&gt;-1,"±",IF(K$6-$Q$6&gt;-3,"-","w"))))</f>
        <v>-</v>
      </c>
      <c r="L3" s="108" t="str">
        <f>IF(L$6-$Q$6&gt;=3,"s",IF(L$6-$Q$6&gt;=1,"+",IF(L$6-$Q$6&gt;-1,"±",IF(L$6-$Q$6&gt;-3,"-","w"))))</f>
        <v>±</v>
      </c>
      <c r="M3" s="108" t="str">
        <f>IF(M$6-$Q$6&gt;=3,"s",IF(M$6-$Q$6&gt;=1,"+",IF(M$6-$Q$6&gt;-1,"±",IF(M$6-$Q$6&gt;-3,"-","w"))))</f>
        <v>±</v>
      </c>
      <c r="N3" s="111" t="str">
        <f>IF(N$6-$Q$6&gt;=3,"s",IF(N$6-$Q$6&gt;=1,"+",IF(N$6-$Q$6&gt;-1,"±",IF(N$6-$Q$6&gt;-3,"-","w"))))</f>
        <v>-</v>
      </c>
      <c r="O3" s="110" t="str">
        <f>IF(O$6-$Q$6&gt;=3,"s",IF(O$6-$Q$6&gt;=1,"+",IF(O$6-$Q$6&gt;-1,"±",IF(O$6-$Q$6&gt;-3,"-","w"))))</f>
        <v>+</v>
      </c>
    </row>
    <row r="4" spans="16:17" ht="12">
      <c r="P4" s="104" t="s">
        <v>144</v>
      </c>
      <c r="Q4" s="105">
        <f>AVERAGE(D6:P6)</f>
        <v>8.538461538461538</v>
      </c>
    </row>
    <row r="5" spans="1:17" ht="12">
      <c r="A5" s="12"/>
      <c r="B5" s="12"/>
      <c r="C5" s="12" t="s">
        <v>1</v>
      </c>
      <c r="D5" s="13" t="s">
        <v>3</v>
      </c>
      <c r="E5" s="13" t="s">
        <v>5</v>
      </c>
      <c r="F5" s="13" t="s">
        <v>7</v>
      </c>
      <c r="G5" s="13" t="s">
        <v>9</v>
      </c>
      <c r="H5" s="13" t="s">
        <v>11</v>
      </c>
      <c r="I5" s="13" t="s">
        <v>13</v>
      </c>
      <c r="J5" s="7" t="s">
        <v>16</v>
      </c>
      <c r="K5" s="13" t="s">
        <v>20</v>
      </c>
      <c r="L5" s="13" t="s">
        <v>17</v>
      </c>
      <c r="M5" s="13" t="s">
        <v>18</v>
      </c>
      <c r="N5" s="13" t="s">
        <v>19</v>
      </c>
      <c r="O5" s="13" t="s">
        <v>36</v>
      </c>
      <c r="P5" s="13" t="s">
        <v>21</v>
      </c>
      <c r="Q5" s="62" t="s">
        <v>1</v>
      </c>
    </row>
    <row r="6" spans="1:17" ht="12">
      <c r="A6" s="17" t="s">
        <v>0</v>
      </c>
      <c r="B6" s="17"/>
      <c r="C6" s="18">
        <f>AVERAGE($D$6:$I$6)</f>
        <v>8.166666666666666</v>
      </c>
      <c r="D6" s="19">
        <f aca="true" t="shared" si="1" ref="D6:I6">D$2</f>
        <v>9</v>
      </c>
      <c r="E6" s="20">
        <f t="shared" si="1"/>
        <v>9</v>
      </c>
      <c r="F6" s="20">
        <f t="shared" si="1"/>
        <v>14</v>
      </c>
      <c r="G6" s="20">
        <f t="shared" si="1"/>
        <v>5</v>
      </c>
      <c r="H6" s="20">
        <f t="shared" si="1"/>
        <v>5</v>
      </c>
      <c r="I6" s="20">
        <f t="shared" si="1"/>
        <v>7</v>
      </c>
      <c r="J6" s="19">
        <f aca="true" t="shared" si="2" ref="J6:P6">J$2</f>
        <v>10</v>
      </c>
      <c r="K6" s="20">
        <f t="shared" si="2"/>
        <v>7</v>
      </c>
      <c r="L6" s="20">
        <f t="shared" si="2"/>
        <v>9</v>
      </c>
      <c r="M6" s="20">
        <f t="shared" si="2"/>
        <v>8</v>
      </c>
      <c r="N6" s="20">
        <f t="shared" si="2"/>
        <v>7</v>
      </c>
      <c r="O6" s="20">
        <f t="shared" si="2"/>
        <v>10</v>
      </c>
      <c r="P6" s="20">
        <f t="shared" si="2"/>
        <v>11</v>
      </c>
      <c r="Q6" s="18">
        <f>AVERAGE(J6:O6)</f>
        <v>8.5</v>
      </c>
    </row>
    <row r="7" spans="1:17" ht="12">
      <c r="A7" s="23"/>
      <c r="B7" s="23"/>
      <c r="P7" s="104" t="s">
        <v>143</v>
      </c>
      <c r="Q7" s="105">
        <f>AVERAGE(J6:P6)</f>
        <v>8.857142857142858</v>
      </c>
    </row>
    <row r="8" spans="1:31" ht="12">
      <c r="A8" s="12" t="s">
        <v>85</v>
      </c>
      <c r="B8" s="12" t="s">
        <v>40</v>
      </c>
      <c r="C8" s="12" t="s">
        <v>41</v>
      </c>
      <c r="D8" s="3" t="s">
        <v>2</v>
      </c>
      <c r="E8" s="3" t="s">
        <v>4</v>
      </c>
      <c r="F8" s="3" t="s">
        <v>6</v>
      </c>
      <c r="G8" s="3" t="s">
        <v>8</v>
      </c>
      <c r="H8" s="3" t="s">
        <v>10</v>
      </c>
      <c r="I8" s="3" t="s">
        <v>12</v>
      </c>
      <c r="J8" s="4" t="s">
        <v>16</v>
      </c>
      <c r="K8" s="3" t="s">
        <v>20</v>
      </c>
      <c r="L8" s="3" t="s">
        <v>17</v>
      </c>
      <c r="M8" s="3" t="s">
        <v>18</v>
      </c>
      <c r="N8" s="3" t="s">
        <v>19</v>
      </c>
      <c r="O8" s="3" t="s">
        <v>36</v>
      </c>
      <c r="P8" s="5" t="s">
        <v>21</v>
      </c>
      <c r="R8" s="7" t="s">
        <v>122</v>
      </c>
      <c r="S8" s="13" t="s">
        <v>123</v>
      </c>
      <c r="T8" s="7" t="s">
        <v>124</v>
      </c>
      <c r="U8" s="14" t="s">
        <v>125</v>
      </c>
      <c r="V8" s="14" t="str">
        <f>"±"</f>
        <v>±</v>
      </c>
      <c r="W8" s="7" t="s">
        <v>126</v>
      </c>
      <c r="X8" s="13" t="s">
        <v>126</v>
      </c>
      <c r="Y8" s="13" t="s">
        <v>127</v>
      </c>
      <c r="Z8" s="13" t="s">
        <v>127</v>
      </c>
      <c r="AA8" s="7" t="s">
        <v>128</v>
      </c>
      <c r="AB8" s="13" t="s">
        <v>128</v>
      </c>
      <c r="AC8" s="13" t="s">
        <v>33</v>
      </c>
      <c r="AD8" s="13" t="s">
        <v>129</v>
      </c>
      <c r="AE8" s="12" t="s">
        <v>130</v>
      </c>
    </row>
    <row r="9" spans="1:31" ht="12">
      <c r="A9" s="79" t="s">
        <v>38</v>
      </c>
      <c r="B9" s="26"/>
      <c r="C9" s="31"/>
      <c r="D9" s="80"/>
      <c r="E9" s="81"/>
      <c r="F9" s="29"/>
      <c r="G9" s="81"/>
      <c r="H9" s="81"/>
      <c r="I9" s="29"/>
      <c r="J9" s="28"/>
      <c r="K9" s="29"/>
      <c r="L9" s="81"/>
      <c r="M9" s="81"/>
      <c r="N9" s="81"/>
      <c r="O9" s="29"/>
      <c r="P9" s="82"/>
      <c r="R9" s="4"/>
      <c r="S9" s="3"/>
      <c r="T9" s="4"/>
      <c r="U9" s="5"/>
      <c r="V9" s="5"/>
      <c r="W9" s="4"/>
      <c r="X9" s="3"/>
      <c r="Y9" s="3"/>
      <c r="Z9" s="3"/>
      <c r="AA9" s="4"/>
      <c r="AB9" s="3"/>
      <c r="AC9" s="3"/>
      <c r="AD9" s="3"/>
      <c r="AE9" s="32"/>
    </row>
    <row r="10" spans="1:31" ht="12">
      <c r="A10" s="33" t="s">
        <v>61</v>
      </c>
      <c r="B10" s="26" t="str">
        <f>IF(W10=1,"○s",IF(X10=1,"○s",IF(Y10=1,"△s",IF(Z10=1,"△s",IF(AE10=1,"×"," ")))))</f>
        <v>×</v>
      </c>
      <c r="C10" s="27" t="str">
        <f>IF(AA10=1,"○w",IF(AB10=1,"○w",IF(AC10=1,"△w",IF(AD10=1,"△w",IF(AE10=1,"×"," ")))))</f>
        <v>×</v>
      </c>
      <c r="D10" s="83"/>
      <c r="E10" s="84"/>
      <c r="F10" s="34" t="str">
        <f>IF(F$6-$C$6&gt;=3,"s",IF(F$6-$C$6&gt;=1,"+",IF(F$6-$C$6&gt;-1,"±",IF(F$6-$C$6&gt;-3,"-","w"))))</f>
        <v>s</v>
      </c>
      <c r="G10" s="84"/>
      <c r="H10" s="84"/>
      <c r="I10" s="34" t="str">
        <f>IF(I$6-$C$6&gt;=3,"s",IF(I$6-$C$6&gt;=1,"+",IF(I$6-$C$6&gt;-1,"±",IF(I$6-$C$6&gt;-3,"-","w"))))</f>
        <v>-</v>
      </c>
      <c r="J10" s="71" t="str">
        <f>IF(J$6-$Q$6&gt;=3,"s",IF(J$6-$Q$6&gt;=1,"+",IF(J$6-$Q$6&gt;-1,"±",IF(J$6-$Q$6&gt;-3,"-","w"))))</f>
        <v>+</v>
      </c>
      <c r="K10" s="34" t="str">
        <f>IF(K$6-$Q$6&gt;=3,"s",IF(K$6-$Q$6&gt;=1,"+",IF(K$6-$Q$6&gt;-1,"±",IF(K$6-$Q$6&gt;-3,"-","w"))))</f>
        <v>-</v>
      </c>
      <c r="L10" s="84"/>
      <c r="M10" s="84"/>
      <c r="N10" s="84"/>
      <c r="O10" s="34" t="str">
        <f>IF(O$6-$Q$6&gt;=3,"s",IF(O$6-$Q$6&gt;=1,"+",IF(O$6-$Q$6&gt;-1,"±",IF(O$6-$Q$6&gt;-3,"-","w"))))</f>
        <v>+</v>
      </c>
      <c r="P10" s="85"/>
      <c r="R10" s="26">
        <f>COUNTIF($D10:$P10,"s")</f>
        <v>1</v>
      </c>
      <c r="S10" s="31">
        <f>COUNTIF($D10:$P10,"+")</f>
        <v>2</v>
      </c>
      <c r="T10" s="26">
        <f>COUNTIF($D10:$P10,"w")</f>
        <v>0</v>
      </c>
      <c r="U10" s="27">
        <f>COUNTIF($D10:$P10,"-")</f>
        <v>2</v>
      </c>
      <c r="V10" s="31">
        <f>COUNTIF($D10:$P10,"±")</f>
        <v>0</v>
      </c>
      <c r="W10" s="26">
        <f>IF(R10&gt;=2,IF(T10+U10=0,1,0),0)</f>
        <v>0</v>
      </c>
      <c r="X10" s="31">
        <f>IF(S10&gt;=1,IF(R10=1,IF(T10+U10=0,1,0),0),0)</f>
        <v>0</v>
      </c>
      <c r="Y10" s="31">
        <f>IF(R10=1,IF(S10+T10+U10=0,1,0),0)</f>
        <v>0</v>
      </c>
      <c r="Z10" s="27">
        <f>IF(S10&gt;=2,IF(R10+T10+U10=0,1,0),0)</f>
        <v>0</v>
      </c>
      <c r="AA10" s="31">
        <f>IF(T10&gt;=2,IF(R10+S10=0,1,0),0)</f>
        <v>0</v>
      </c>
      <c r="AB10" s="31">
        <f>IF(U10&gt;=1,IF(T10=1,IF(R10+S10=0,1,0),0),0)</f>
        <v>0</v>
      </c>
      <c r="AC10" s="31">
        <f>IF(T10=1,IF(R10+S10+U10=0,1,0),0)</f>
        <v>0</v>
      </c>
      <c r="AD10" s="31">
        <f>IF(U10&gt;=2,IF(R10+S10+T10=0,1,0),0)</f>
        <v>0</v>
      </c>
      <c r="AE10" s="44">
        <f>IF(W10+X10+Y10+Z10+AA10+AB10+AC10+AD10=0,1,0)</f>
        <v>1</v>
      </c>
    </row>
    <row r="11" spans="1:31" ht="12">
      <c r="A11" s="33" t="s">
        <v>31</v>
      </c>
      <c r="B11" s="26" t="str">
        <f>IF(W11=1,"○s",IF(X11=1,"○s",IF(Y11=1,"△s",IF(Z11=1,"△s",IF(AE11=1,"×"," ")))))</f>
        <v>△s</v>
      </c>
      <c r="C11" s="27" t="str">
        <f>IF(AA11=1,"○w",IF(AB11=1,"○w",IF(AC11=1,"△w",IF(AD11=1,"△w",IF(AE11=1,"×"," ")))))</f>
        <v> </v>
      </c>
      <c r="D11" s="83"/>
      <c r="E11" s="34" t="str">
        <f>IF(E$6-$C$6&gt;=3,"s",IF(E$6-$C$6&gt;=1,"+",IF(E$6-$C$6&gt;-1,"±",IF(E$6-$C$6&gt;-3,"-","w"))))</f>
        <v>±</v>
      </c>
      <c r="F11" s="84"/>
      <c r="G11" s="84"/>
      <c r="H11" s="84"/>
      <c r="I11" s="84"/>
      <c r="J11" s="71" t="str">
        <f>IF(J$6-$Q$6&gt;=3,"s",IF(J$6-$Q$6&gt;=1,"+",IF(J$6-$Q$6&gt;-1,"±",IF(J$6-$Q$6&gt;-3,"-","w"))))</f>
        <v>+</v>
      </c>
      <c r="K11" s="84"/>
      <c r="L11" s="34" t="str">
        <f>IF(L$6-$Q$6&gt;=3,"s",IF(L$6-$Q$6&gt;=1,"+",IF(L$6-$Q$6&gt;-1,"±",IF(L$6-$Q$6&gt;-3,"-","w"))))</f>
        <v>±</v>
      </c>
      <c r="M11" s="84"/>
      <c r="N11" s="84"/>
      <c r="O11" s="34" t="str">
        <f>IF(O$6-$Q$6&gt;=3,"s",IF(O$6-$Q$6&gt;=1,"+",IF(O$6-$Q$6&gt;-1,"±",IF(O$6-$Q$6&gt;-3,"-","w"))))</f>
        <v>+</v>
      </c>
      <c r="P11" s="85"/>
      <c r="R11" s="26">
        <f>COUNTIF($D11:$P11,"s")</f>
        <v>0</v>
      </c>
      <c r="S11" s="31">
        <f>COUNTIF($D11:$P11,"+")</f>
        <v>2</v>
      </c>
      <c r="T11" s="26">
        <f>COUNTIF($D11:$P11,"w")</f>
        <v>0</v>
      </c>
      <c r="U11" s="27">
        <f>COUNTIF($D11:$P11,"-")</f>
        <v>0</v>
      </c>
      <c r="V11" s="31">
        <f>COUNTIF($D11:$P11,"±")</f>
        <v>2</v>
      </c>
      <c r="W11" s="26">
        <f>IF(R11&gt;=2,IF(T11+U11=0,1,0),0)</f>
        <v>0</v>
      </c>
      <c r="X11" s="31">
        <f>IF(S11&gt;=1,IF(R11=1,IF(T11+U11=0,1,0),0),0)</f>
        <v>0</v>
      </c>
      <c r="Y11" s="31">
        <f>IF(R11=1,IF(S11+T11+U11=0,1,0),0)</f>
        <v>0</v>
      </c>
      <c r="Z11" s="27">
        <f>IF(S11&gt;=2,IF(R11+T11+U11=0,1,0),0)</f>
        <v>1</v>
      </c>
      <c r="AA11" s="31">
        <f>IF(T11&gt;=2,IF(R11+S11=0,1,0),0)</f>
        <v>0</v>
      </c>
      <c r="AB11" s="31">
        <f>IF(U11&gt;=1,IF(T11=1,IF(R11+S11=0,1,0),0),0)</f>
        <v>0</v>
      </c>
      <c r="AC11" s="31">
        <f>IF(T11=1,IF(R11+S11+U11=0,1,0),0)</f>
        <v>0</v>
      </c>
      <c r="AD11" s="31">
        <f>IF(U11&gt;=2,IF(R11+S11+T11=0,1,0),0)</f>
        <v>0</v>
      </c>
      <c r="AE11" s="44">
        <f>IF(W11+X11+Y11+Z11+AA11+AB11+AC11+AD11=0,1,0)</f>
        <v>0</v>
      </c>
    </row>
    <row r="12" spans="1:31" ht="12.75" thickBot="1">
      <c r="A12" s="33" t="s">
        <v>96</v>
      </c>
      <c r="B12" s="26" t="str">
        <f>IF(W12=1,"○s",IF(X12=1,"○s",IF(Y12=1,"△s",IF(Z12=1,"△s",IF(AE12=1,"×"," ")))))</f>
        <v>×</v>
      </c>
      <c r="C12" s="27" t="str">
        <f>IF(AA12=1,"○w",IF(AB12=1,"○w",IF(AC12=1,"△w",IF(AD12=1,"△w",IF(AE12=1,"×"," ")))))</f>
        <v>×</v>
      </c>
      <c r="D12" s="83"/>
      <c r="E12" s="84"/>
      <c r="F12" s="34" t="str">
        <f>IF(F$6-$C$6&gt;=3,"s",IF(F$6-$C$6&gt;=1,"+",IF(F$6-$C$6&gt;-1,"±",IF(F$6-$C$6&gt;-3,"-","w"))))</f>
        <v>s</v>
      </c>
      <c r="G12" s="84"/>
      <c r="H12" s="84"/>
      <c r="I12" s="34" t="str">
        <f>IF(I$6-$C$6&gt;=3,"s",IF(I$6-$C$6&gt;=1,"+",IF(I$6-$C$6&gt;-1,"±",IF(I$6-$C$6&gt;-3,"-","w"))))</f>
        <v>-</v>
      </c>
      <c r="J12" s="83"/>
      <c r="K12" s="34" t="str">
        <f>IF(K$6-$Q$6&gt;=3,"s",IF(K$6-$Q$6&gt;=1,"+",IF(K$6-$Q$6&gt;-1,"±",IF(K$6-$Q$6&gt;-3,"-","w"))))</f>
        <v>-</v>
      </c>
      <c r="L12" s="84"/>
      <c r="M12" s="84"/>
      <c r="N12" s="84"/>
      <c r="O12" s="34" t="str">
        <f>IF(O$6-$Q$6&gt;=3,"s",IF(O$6-$Q$6&gt;=1,"+",IF(O$6-$Q$6&gt;-1,"±",IF(O$6-$Q$6&gt;-3,"-","w"))))</f>
        <v>+</v>
      </c>
      <c r="P12" s="85"/>
      <c r="R12" s="58">
        <f>COUNTIF($D12:$P12,"s")</f>
        <v>1</v>
      </c>
      <c r="S12" s="56">
        <f>COUNTIF($D12:$P12,"+")</f>
        <v>1</v>
      </c>
      <c r="T12" s="58">
        <f>COUNTIF($D12:$P12,"w")</f>
        <v>0</v>
      </c>
      <c r="U12" s="57">
        <f>COUNTIF($D12:$P12,"-")</f>
        <v>2</v>
      </c>
      <c r="V12" s="56">
        <f>COUNTIF($D12:$P12,"±")</f>
        <v>0</v>
      </c>
      <c r="W12" s="58">
        <f>IF(R12&gt;=2,IF(T12+U12=0,1,0),0)</f>
        <v>0</v>
      </c>
      <c r="X12" s="56">
        <f>IF(S12&gt;=1,IF(R12=1,IF(T12+U12=0,1,0),0),0)</f>
        <v>0</v>
      </c>
      <c r="Y12" s="56">
        <f>IF(R12=1,IF(S12+T12+U12=0,1,0),0)</f>
        <v>0</v>
      </c>
      <c r="Z12" s="57">
        <f>IF(S12&gt;=2,IF(R12+T12+U12=0,1,0),0)</f>
        <v>0</v>
      </c>
      <c r="AA12" s="56">
        <f>IF(T12&gt;=2,IF(R12+S12=0,1,0),0)</f>
        <v>0</v>
      </c>
      <c r="AB12" s="56">
        <f>IF(U12&gt;=1,IF(T12=1,IF(R12+S12=0,1,0),0),0)</f>
        <v>0</v>
      </c>
      <c r="AC12" s="56">
        <f>IF(T12=1,IF(R12+S12+U12=0,1,0),0)</f>
        <v>0</v>
      </c>
      <c r="AD12" s="56">
        <f>IF(U12&gt;=2,IF(R12+S12+T12=0,1,0),0)</f>
        <v>0</v>
      </c>
      <c r="AE12" s="103">
        <f>IF(W12+X12+Y12+Z12+AA12+AB12+AC12+AD12=0,1,0)</f>
        <v>1</v>
      </c>
    </row>
    <row r="13" spans="1:31" ht="12.75" thickTop="1">
      <c r="A13" s="86" t="s">
        <v>43</v>
      </c>
      <c r="B13" s="39"/>
      <c r="C13" s="40"/>
      <c r="D13" s="87"/>
      <c r="E13" s="88"/>
      <c r="F13" s="88"/>
      <c r="G13" s="88"/>
      <c r="H13" s="88"/>
      <c r="I13" s="88"/>
      <c r="J13" s="87"/>
      <c r="K13" s="88"/>
      <c r="L13" s="88"/>
      <c r="M13" s="88"/>
      <c r="N13" s="88"/>
      <c r="O13" s="88"/>
      <c r="P13" s="89"/>
      <c r="R13" s="39"/>
      <c r="S13" s="42"/>
      <c r="T13" s="39"/>
      <c r="U13" s="40"/>
      <c r="V13" s="42"/>
      <c r="W13" s="39"/>
      <c r="X13" s="42"/>
      <c r="Y13" s="42"/>
      <c r="Z13" s="40"/>
      <c r="AA13" s="42"/>
      <c r="AB13" s="42"/>
      <c r="AC13" s="42"/>
      <c r="AD13" s="42"/>
      <c r="AE13" s="102"/>
    </row>
    <row r="14" spans="1:31" ht="12">
      <c r="A14" s="33" t="s">
        <v>132</v>
      </c>
      <c r="B14" s="26"/>
      <c r="C14" s="31"/>
      <c r="D14" s="83"/>
      <c r="E14" s="84"/>
      <c r="F14" s="84"/>
      <c r="G14" s="84"/>
      <c r="H14" s="84"/>
      <c r="I14" s="84"/>
      <c r="J14" s="83"/>
      <c r="K14" s="84"/>
      <c r="L14" s="84"/>
      <c r="M14" s="84"/>
      <c r="N14" s="84"/>
      <c r="O14" s="84"/>
      <c r="P14" s="85"/>
      <c r="R14" s="26"/>
      <c r="S14" s="31"/>
      <c r="T14" s="26"/>
      <c r="U14" s="27"/>
      <c r="V14" s="31"/>
      <c r="W14" s="26"/>
      <c r="X14" s="31"/>
      <c r="Y14" s="31"/>
      <c r="Z14" s="27"/>
      <c r="AA14" s="31"/>
      <c r="AB14" s="31"/>
      <c r="AC14" s="31"/>
      <c r="AD14" s="31"/>
      <c r="AE14" s="44"/>
    </row>
    <row r="15" spans="1:31" ht="12">
      <c r="A15" s="33" t="s">
        <v>98</v>
      </c>
      <c r="B15" s="26" t="str">
        <f>IF(W15=1,"○s",IF(X15=1,"○s",IF(Y15=1,"△s",IF(Z15=1,"△s",IF(AE15=1,"×"," ")))))</f>
        <v>×</v>
      </c>
      <c r="C15" s="27" t="str">
        <f>IF(AA15=1,"○w",IF(AB15=1,"○w",IF(AC15=1,"△w",IF(AD15=1,"△w",IF(AE15=1,"×"," ")))))</f>
        <v>×</v>
      </c>
      <c r="D15" s="83"/>
      <c r="E15" s="34" t="str">
        <f>IF(E$6-$C$6&gt;=3,"s",IF(E$6-$C$6&gt;=1,"+",IF(E$6-$C$6&gt;-1,"±",IF(E$6-$C$6&gt;-3,"-","w"))))</f>
        <v>±</v>
      </c>
      <c r="F15" s="34" t="str">
        <f>IF(F$6-$C$6&gt;=3,"s",IF(F$6-$C$6&gt;=1,"+",IF(F$6-$C$6&gt;-1,"±",IF(F$6-$C$6&gt;-3,"-","w"))))</f>
        <v>s</v>
      </c>
      <c r="G15" s="84"/>
      <c r="H15" s="84"/>
      <c r="I15" s="84"/>
      <c r="J15" s="83"/>
      <c r="K15" s="84"/>
      <c r="L15" s="34" t="str">
        <f>IF(L$6-$Q$6&gt;=3,"s",IF(L$6-$Q$6&gt;=1,"+",IF(L$6-$Q$6&gt;-1,"±",IF(L$6-$Q$6&gt;-3,"-","w"))))</f>
        <v>±</v>
      </c>
      <c r="M15" s="34" t="str">
        <f>IF(M$6-$Q$6&gt;=3,"s",IF(M$6-$Q$6&gt;=1,"+",IF(M$6-$Q$6&gt;-1,"±",IF(M$6-$Q$6&gt;-3,"-","w"))))</f>
        <v>±</v>
      </c>
      <c r="N15" s="34" t="str">
        <f>IF(N$6-$Q$6&gt;=3,"s",IF(N$6-$Q$6&gt;=1,"+",IF(N$6-$Q$6&gt;-1,"±",IF(N$6-$Q$6&gt;-3,"-","w"))))</f>
        <v>-</v>
      </c>
      <c r="O15" s="84"/>
      <c r="P15" s="85"/>
      <c r="R15" s="26">
        <f>COUNTIF($D15:$P15,"s")</f>
        <v>1</v>
      </c>
      <c r="S15" s="31">
        <f>COUNTIF($D15:$P15,"+")</f>
        <v>0</v>
      </c>
      <c r="T15" s="26">
        <f>COUNTIF($D15:$P15,"w")</f>
        <v>0</v>
      </c>
      <c r="U15" s="27">
        <f>COUNTIF($D15:$P15,"-")</f>
        <v>1</v>
      </c>
      <c r="V15" s="31">
        <f>COUNTIF($D15:$P15,"±")</f>
        <v>3</v>
      </c>
      <c r="W15" s="26">
        <f>IF(R15&gt;=2,IF(T15+U15=0,1,0),0)</f>
        <v>0</v>
      </c>
      <c r="X15" s="31">
        <f>IF(S15&gt;=1,IF(R15=1,IF(T15+U15=0,1,0),0),0)</f>
        <v>0</v>
      </c>
      <c r="Y15" s="31">
        <f>IF(R15=1,IF(S15+T15+U15=0,1,0),0)</f>
        <v>0</v>
      </c>
      <c r="Z15" s="27">
        <f>IF(S15&gt;=2,IF(R15+T15+U15=0,1,0),0)</f>
        <v>0</v>
      </c>
      <c r="AA15" s="31">
        <f>IF(T15&gt;=2,IF(R15+S15=0,1,0),0)</f>
        <v>0</v>
      </c>
      <c r="AB15" s="31">
        <f>IF(U15&gt;=1,IF(T15=1,IF(R15+S15=0,1,0),0),0)</f>
        <v>0</v>
      </c>
      <c r="AC15" s="31">
        <f>IF(T15=1,IF(R15+S15+U15=0,1,0),0)</f>
        <v>0</v>
      </c>
      <c r="AD15" s="31">
        <f>IF(U15&gt;=2,IF(R15+S15+T15=0,1,0),0)</f>
        <v>0</v>
      </c>
      <c r="AE15" s="44">
        <f>IF(W15+X15+Y15+Z15+AA15+AB15+AC15+AD15=0,1,0)</f>
        <v>1</v>
      </c>
    </row>
    <row r="16" spans="1:31" ht="12">
      <c r="A16" s="72" t="s">
        <v>97</v>
      </c>
      <c r="B16" s="26" t="str">
        <f>IF(W16=1,"○s",IF(X16=1,"○s",IF(Y16=1,"△s",IF(Z16=1,"△s",IF(AE16=1,"×"," ")))))</f>
        <v>×</v>
      </c>
      <c r="C16" s="27" t="str">
        <f>IF(AA16=1,"○w",IF(AB16=1,"○w",IF(AC16=1,"△w",IF(AD16=1,"△w",IF(AE16=1,"×"," ")))))</f>
        <v>×</v>
      </c>
      <c r="D16" s="71" t="str">
        <f>IF(D$6-$C$6&gt;=3,"s",IF(D$6-$C$6&gt;=1,"+",IF(D$6-$C$6&gt;-1,"±",IF(D$6-$C$6&gt;-3,"-","w"))))</f>
        <v>±</v>
      </c>
      <c r="E16" s="34" t="str">
        <f>IF(E$6-$C$6&gt;=3,"s",IF(E$6-$C$6&gt;=1,"+",IF(E$6-$C$6&gt;-1,"±",IF(E$6-$C$6&gt;-3,"-","w"))))</f>
        <v>±</v>
      </c>
      <c r="F16" s="34" t="str">
        <f>IF(F$6-$C$6&gt;=3,"s",IF(F$6-$C$6&gt;=1,"+",IF(F$6-$C$6&gt;-1,"±",IF(F$6-$C$6&gt;-3,"-","w"))))</f>
        <v>s</v>
      </c>
      <c r="G16" s="34" t="str">
        <f>IF(G$6-$C$6&gt;=3,"s",IF(G$6-$C$6&gt;=1,"+",IF(G$6-$C$6&gt;-1,"±",IF(G$6-$C$6&gt;-3,"-","w"))))</f>
        <v>w</v>
      </c>
      <c r="H16" s="34" t="str">
        <f>IF(H$6-$C$6&gt;=3,"s",IF(H$6-$C$6&gt;=1,"+",IF(H$6-$C$6&gt;-1,"±",IF(H$6-$C$6&gt;-3,"-","w"))))</f>
        <v>w</v>
      </c>
      <c r="I16" s="84"/>
      <c r="J16" s="83"/>
      <c r="K16" s="84"/>
      <c r="L16" s="34" t="str">
        <f>IF(L$6-$Q$6&gt;=3,"s",IF(L$6-$Q$6&gt;=1,"+",IF(L$6-$Q$6&gt;-1,"±",IF(L$6-$Q$6&gt;-3,"-","w"))))</f>
        <v>±</v>
      </c>
      <c r="M16" s="84"/>
      <c r="N16" s="84"/>
      <c r="O16" s="84"/>
      <c r="P16" s="85"/>
      <c r="R16" s="26">
        <f>COUNTIF($D16:$P16,"s")</f>
        <v>1</v>
      </c>
      <c r="S16" s="31">
        <f>COUNTIF($D16:$P16,"+")</f>
        <v>0</v>
      </c>
      <c r="T16" s="26">
        <f>COUNTIF($D16:$P16,"w")</f>
        <v>2</v>
      </c>
      <c r="U16" s="27">
        <f>COUNTIF($D16:$P16,"-")</f>
        <v>0</v>
      </c>
      <c r="V16" s="31">
        <f>COUNTIF($D16:$P16,"±")</f>
        <v>3</v>
      </c>
      <c r="W16" s="26">
        <f>IF(R16&gt;=2,IF(T16+U16=0,1,0),0)</f>
        <v>0</v>
      </c>
      <c r="X16" s="31">
        <f>IF(S16&gt;=1,IF(R16=1,IF(T16+U16=0,1,0),0),0)</f>
        <v>0</v>
      </c>
      <c r="Y16" s="31">
        <f>IF(R16=1,IF(S16+T16+U16=0,1,0),0)</f>
        <v>0</v>
      </c>
      <c r="Z16" s="27">
        <f>IF(S16&gt;=2,IF(R16+T16+U16=0,1,0),0)</f>
        <v>0</v>
      </c>
      <c r="AA16" s="31">
        <f>IF(T16&gt;=2,IF(R16+S16=0,1,0),0)</f>
        <v>0</v>
      </c>
      <c r="AB16" s="31">
        <f>IF(U16&gt;=1,IF(T16=1,IF(R16+S16=0,1,0),0),0)</f>
        <v>0</v>
      </c>
      <c r="AC16" s="31">
        <f>IF(T16=1,IF(R16+S16+U16=0,1,0),0)</f>
        <v>0</v>
      </c>
      <c r="AD16" s="31">
        <f>IF(U16&gt;=2,IF(R16+S16+T16=0,1,0),0)</f>
        <v>0</v>
      </c>
      <c r="AE16" s="44">
        <f>IF(W16+X16+Y16+Z16+AA16+AB16+AC16+AD16=0,1,0)</f>
        <v>1</v>
      </c>
    </row>
    <row r="17" spans="1:31" ht="12">
      <c r="A17" s="90" t="s">
        <v>133</v>
      </c>
      <c r="B17" s="4"/>
      <c r="C17" s="3"/>
      <c r="D17" s="80"/>
      <c r="E17" s="81"/>
      <c r="F17" s="81"/>
      <c r="G17" s="81"/>
      <c r="H17" s="81"/>
      <c r="I17" s="81"/>
      <c r="J17" s="80"/>
      <c r="K17" s="81"/>
      <c r="L17" s="81"/>
      <c r="M17" s="81"/>
      <c r="N17" s="81"/>
      <c r="O17" s="81"/>
      <c r="P17" s="82"/>
      <c r="R17" s="4"/>
      <c r="S17" s="3"/>
      <c r="T17" s="4"/>
      <c r="U17" s="5"/>
      <c r="V17" s="3"/>
      <c r="W17" s="4"/>
      <c r="X17" s="3"/>
      <c r="Y17" s="3"/>
      <c r="Z17" s="5"/>
      <c r="AA17" s="3"/>
      <c r="AB17" s="3"/>
      <c r="AC17" s="3"/>
      <c r="AD17" s="3"/>
      <c r="AE17" s="32"/>
    </row>
    <row r="18" spans="1:31" ht="12">
      <c r="A18" s="72" t="s">
        <v>56</v>
      </c>
      <c r="B18" s="26" t="str">
        <f>IF(W18=1,"○s",IF(X18=1,"○s",IF(Y18=1,"△s",IF(Z18=1,"△s",IF(AE18=1,"×"," ")))))</f>
        <v>×</v>
      </c>
      <c r="C18" s="27" t="str">
        <f>IF(AA18=1,"○w",IF(AB18=1,"○w",IF(AC18=1,"△w",IF(AD18=1,"△w",IF(AE18=1,"×"," ")))))</f>
        <v>×</v>
      </c>
      <c r="D18" s="83"/>
      <c r="E18" s="84"/>
      <c r="F18" s="84"/>
      <c r="G18" s="84"/>
      <c r="H18" s="84"/>
      <c r="I18" s="84"/>
      <c r="J18" s="71" t="str">
        <f>IF(J$6-$Q$6&gt;=3,"s",IF(J$6-$Q$6&gt;=1,"+",IF(J$6-$Q$6&gt;-1,"±",IF(J$6-$Q$6&gt;-3,"-","w"))))</f>
        <v>+</v>
      </c>
      <c r="K18" s="84"/>
      <c r="L18" s="84"/>
      <c r="M18" s="34" t="str">
        <f>IF(M$6-$Q$6&gt;=3,"s",IF(M$6-$Q$6&gt;=1,"+",IF(M$6-$Q$6&gt;-1,"±",IF(M$6-$Q$6&gt;-3,"-","w"))))</f>
        <v>±</v>
      </c>
      <c r="N18" s="34" t="str">
        <f>IF(N$6-$Q$6&gt;=3,"s",IF(N$6-$Q$6&gt;=1,"+",IF(N$6-$Q$6&gt;-1,"±",IF(N$6-$Q$6&gt;-3,"-","w"))))</f>
        <v>-</v>
      </c>
      <c r="O18" s="84"/>
      <c r="P18" s="85"/>
      <c r="R18" s="26">
        <f>COUNTIF($D18:$P18,"s")</f>
        <v>0</v>
      </c>
      <c r="S18" s="31">
        <f>COUNTIF($D18:$P18,"+")</f>
        <v>1</v>
      </c>
      <c r="T18" s="26">
        <f>COUNTIF($D18:$P18,"w")</f>
        <v>0</v>
      </c>
      <c r="U18" s="27">
        <f>COUNTIF($D18:$P18,"-")</f>
        <v>1</v>
      </c>
      <c r="V18" s="31">
        <f>COUNTIF($D18:$P18,"±")</f>
        <v>1</v>
      </c>
      <c r="W18" s="26">
        <f>IF(R18&gt;=2,IF(T18+U18=0,1,0),0)</f>
        <v>0</v>
      </c>
      <c r="X18" s="31">
        <f>IF(S18&gt;=1,IF(R18=1,IF(T18+U18=0,1,0),0),0)</f>
        <v>0</v>
      </c>
      <c r="Y18" s="31">
        <f>IF(R18=1,IF(S18+T18+U18=0,1,0),0)</f>
        <v>0</v>
      </c>
      <c r="Z18" s="27">
        <f>IF(S18&gt;=2,IF(R18+T18+U18=0,1,0),0)</f>
        <v>0</v>
      </c>
      <c r="AA18" s="31">
        <f>IF(T18&gt;=2,IF(R18+S18=0,1,0),0)</f>
        <v>0</v>
      </c>
      <c r="AB18" s="31">
        <f>IF(U18&gt;=1,IF(T18=1,IF(R18+S18=0,1,0),0),0)</f>
        <v>0</v>
      </c>
      <c r="AC18" s="31">
        <f>IF(T18=1,IF(R18+S18+U18=0,1,0),0)</f>
        <v>0</v>
      </c>
      <c r="AD18" s="31">
        <f>IF(U18&gt;=2,IF(R18+S18+T18=0,1,0),0)</f>
        <v>0</v>
      </c>
      <c r="AE18" s="44">
        <f>IF(W18+X18+Y18+Z18+AA18+AB18+AC18+AD18=0,1,0)</f>
        <v>1</v>
      </c>
    </row>
    <row r="19" spans="1:31" ht="12">
      <c r="A19" s="33" t="s">
        <v>134</v>
      </c>
      <c r="B19" s="26" t="str">
        <f>IF(W19=1,"○s",IF(X19=1,"○s",IF(Y19=1,"△s",IF(Z19=1,"△s",IF(AE19=1,"×"," ")))))</f>
        <v>×</v>
      </c>
      <c r="C19" s="27" t="str">
        <f>IF(AA19=1,"○w",IF(AB19=1,"○w",IF(AC19=1,"△w",IF(AD19=1,"△w",IF(AE19=1,"×"," ")))))</f>
        <v>×</v>
      </c>
      <c r="D19" s="83"/>
      <c r="E19" s="84"/>
      <c r="F19" s="34" t="str">
        <f>IF(F$6-$C$6&gt;=3,"s",IF(F$6-$C$6&gt;=1,"+",IF(F$6-$C$6&gt;-1,"±",IF(F$6-$C$6&gt;-3,"-","w"))))</f>
        <v>s</v>
      </c>
      <c r="G19" s="84"/>
      <c r="H19" s="84"/>
      <c r="I19" s="34" t="str">
        <f>IF(I$6-$C$6&gt;=3,"s",IF(I$6-$C$6&gt;=1,"+",IF(I$6-$C$6&gt;-1,"±",IF(I$6-$C$6&gt;-3,"-","w"))))</f>
        <v>-</v>
      </c>
      <c r="J19" s="83"/>
      <c r="K19" s="34" t="str">
        <f>IF(K$6-$Q$6&gt;=3,"s",IF(K$6-$Q$6&gt;=1,"+",IF(K$6-$Q$6&gt;-1,"±",IF(K$6-$Q$6&gt;-3,"-","w"))))</f>
        <v>-</v>
      </c>
      <c r="L19" s="84"/>
      <c r="M19" s="84"/>
      <c r="N19" s="84"/>
      <c r="O19" s="84"/>
      <c r="P19" s="85"/>
      <c r="R19" s="26">
        <f>COUNTIF($D19:$P19,"s")</f>
        <v>1</v>
      </c>
      <c r="S19" s="31">
        <f>COUNTIF($D19:$P19,"+")</f>
        <v>0</v>
      </c>
      <c r="T19" s="26">
        <f>COUNTIF($D19:$P19,"w")</f>
        <v>0</v>
      </c>
      <c r="U19" s="27">
        <f>COUNTIF($D19:$P19,"-")</f>
        <v>2</v>
      </c>
      <c r="V19" s="31">
        <f>COUNTIF($D19:$P19,"±")</f>
        <v>0</v>
      </c>
      <c r="W19" s="26">
        <f>IF(R19&gt;=2,IF(T19+U19=0,1,0),0)</f>
        <v>0</v>
      </c>
      <c r="X19" s="31">
        <f>IF(S19&gt;=1,IF(R19=1,IF(T19+U19=0,1,0),0),0)</f>
        <v>0</v>
      </c>
      <c r="Y19" s="31">
        <f>IF(R19=1,IF(S19+T19+U19=0,1,0),0)</f>
        <v>0</v>
      </c>
      <c r="Z19" s="27">
        <f>IF(S19&gt;=2,IF(R19+T19+U19=0,1,0),0)</f>
        <v>0</v>
      </c>
      <c r="AA19" s="31">
        <f>IF(T19&gt;=2,IF(R19+S19=0,1,0),0)</f>
        <v>0</v>
      </c>
      <c r="AB19" s="31">
        <f>IF(U19&gt;=1,IF(T19=1,IF(R19+S19=0,1,0),0),0)</f>
        <v>0</v>
      </c>
      <c r="AC19" s="31">
        <f>IF(T19=1,IF(R19+S19+U19=0,1,0),0)</f>
        <v>0</v>
      </c>
      <c r="AD19" s="31">
        <f>IF(U19&gt;=2,IF(R19+S19+T19=0,1,0),0)</f>
        <v>0</v>
      </c>
      <c r="AE19" s="44">
        <f>IF(W19+X19+Y19+Z19+AA19+AB19+AC19+AD19=0,1,0)</f>
        <v>1</v>
      </c>
    </row>
    <row r="20" spans="1:31" ht="12">
      <c r="A20" s="75" t="s">
        <v>99</v>
      </c>
      <c r="B20" s="26" t="str">
        <f>IF(W20=1,"○s",IF(X20=1,"○s",IF(Y20=1,"△s",IF(Z20=1,"△s",IF(AE20=1,"×"," ")))))</f>
        <v>×</v>
      </c>
      <c r="C20" s="27" t="str">
        <f>IF(AA20=1,"○w",IF(AB20=1,"○w",IF(AC20=1,"△w",IF(AD20=1,"△w",IF(AE20=1,"×"," ")))))</f>
        <v>×</v>
      </c>
      <c r="D20" s="91"/>
      <c r="E20" s="92"/>
      <c r="F20" s="92"/>
      <c r="G20" s="92"/>
      <c r="H20" s="92"/>
      <c r="I20" s="92"/>
      <c r="J20" s="91"/>
      <c r="K20" s="60" t="str">
        <f>IF(K$6-$Q$6&gt;=3,"s",IF(K$6-$Q$6&gt;=1,"+",IF(K$6-$Q$6&gt;-1,"±",IF(K$6-$Q$6&gt;-3,"-","w"))))</f>
        <v>-</v>
      </c>
      <c r="L20" s="60" t="str">
        <f>IF(L$6-$Q$6&gt;=3,"s",IF(L$6-$Q$6&gt;=1,"+",IF(L$6-$Q$6&gt;-1,"±",IF(L$6-$Q$6&gt;-3,"-","w"))))</f>
        <v>±</v>
      </c>
      <c r="M20" s="92"/>
      <c r="N20" s="92"/>
      <c r="O20" s="92"/>
      <c r="P20" s="93"/>
      <c r="R20" s="19">
        <f>COUNTIF($D20:$P20,"s")</f>
        <v>0</v>
      </c>
      <c r="S20" s="20">
        <f>COUNTIF($D20:$P20,"+")</f>
        <v>0</v>
      </c>
      <c r="T20" s="19">
        <f>COUNTIF($D20:$P20,"w")</f>
        <v>0</v>
      </c>
      <c r="U20" s="21">
        <f>COUNTIF($D20:$P20,"-")</f>
        <v>1</v>
      </c>
      <c r="V20" s="21">
        <f>COUNTIF($D20:$P20,"±")</f>
        <v>1</v>
      </c>
      <c r="W20" s="19">
        <f>IF(R20&gt;=2,IF(T20+U20=0,1,0),0)</f>
        <v>0</v>
      </c>
      <c r="X20" s="20">
        <f>IF(S20&gt;=1,IF(R20=1,IF(T20+U20=0,1,0),0),0)</f>
        <v>0</v>
      </c>
      <c r="Y20" s="20">
        <f>IF(R20=1,IF(S20+T20+U20=0,1,0),0)</f>
        <v>0</v>
      </c>
      <c r="Z20" s="21">
        <f>IF(S20&gt;=2,IF(R20+T20+U20=0,1,0),0)</f>
        <v>0</v>
      </c>
      <c r="AA20" s="20">
        <f>IF(T20&gt;=2,IF(R20+S20=0,1,0),0)</f>
        <v>0</v>
      </c>
      <c r="AB20" s="20">
        <f>IF(U20&gt;=1,IF(T20=1,IF(R20+S20=0,1,0),0),0)</f>
        <v>0</v>
      </c>
      <c r="AC20" s="20">
        <f>IF(T20=1,IF(R20+S20+U20=0,1,0),0)</f>
        <v>0</v>
      </c>
      <c r="AD20" s="20">
        <f>IF(U20&gt;=2,IF(R20+S20+T20=0,1,0),0)</f>
        <v>0</v>
      </c>
      <c r="AE20" s="17">
        <f>IF(W20+X20+Y20+Z20+AA20+AB20+AC20+AD20=0,1,0)</f>
        <v>1</v>
      </c>
    </row>
    <row r="21" spans="1:31" ht="12">
      <c r="A21" s="72" t="s">
        <v>135</v>
      </c>
      <c r="B21" s="4"/>
      <c r="C21" s="5"/>
      <c r="D21" s="83"/>
      <c r="E21" s="84"/>
      <c r="F21" s="84"/>
      <c r="G21" s="84"/>
      <c r="H21" s="84"/>
      <c r="I21" s="84"/>
      <c r="J21" s="83"/>
      <c r="K21" s="84"/>
      <c r="L21" s="84"/>
      <c r="M21" s="84"/>
      <c r="N21" s="84"/>
      <c r="O21" s="84"/>
      <c r="P21" s="85"/>
      <c r="R21" s="26"/>
      <c r="S21" s="31"/>
      <c r="T21" s="26"/>
      <c r="U21" s="27"/>
      <c r="V21" s="27"/>
      <c r="W21" s="26"/>
      <c r="X21" s="31"/>
      <c r="Y21" s="31"/>
      <c r="Z21" s="27"/>
      <c r="AA21" s="31"/>
      <c r="AB21" s="31"/>
      <c r="AC21" s="31"/>
      <c r="AD21" s="31"/>
      <c r="AE21" s="44"/>
    </row>
    <row r="22" spans="1:31" ht="12">
      <c r="A22" s="33" t="s">
        <v>100</v>
      </c>
      <c r="B22" s="26" t="str">
        <f>IF(W22=1,"○s",IF(X22=1,"○s",IF(Y22=1,"△s",IF(Z22=1,"△s",IF(AE22=1,"×"," ")))))</f>
        <v>×</v>
      </c>
      <c r="C22" s="27" t="str">
        <f>IF(AA22=1,"○w",IF(AB22=1,"○w",IF(AC22=1,"△w",IF(AD22=1,"△w",IF(AE22=1,"×"," ")))))</f>
        <v>×</v>
      </c>
      <c r="D22" s="71" t="str">
        <f>IF(D$6-$C$6&gt;=3,"s",IF(D$6-$C$6&gt;=1,"+",IF(D$6-$C$6&gt;-1,"±",IF(D$6-$C$6&gt;-3,"-","w"))))</f>
        <v>±</v>
      </c>
      <c r="E22" s="84"/>
      <c r="F22" s="34" t="str">
        <f>IF(F$6-$C$6&gt;=3,"s",IF(F$6-$C$6&gt;=1,"+",IF(F$6-$C$6&gt;-1,"±",IF(F$6-$C$6&gt;-3,"-","w"))))</f>
        <v>s</v>
      </c>
      <c r="G22" s="34" t="str">
        <f>IF(G$6-$C$6&gt;=3,"s",IF(G$6-$C$6&gt;=1,"+",IF(G$6-$C$6&gt;-1,"±",IF(G$6-$C$6&gt;-3,"-","w"))))</f>
        <v>w</v>
      </c>
      <c r="H22" s="84"/>
      <c r="I22" s="84"/>
      <c r="J22" s="83"/>
      <c r="K22" s="84"/>
      <c r="L22" s="84"/>
      <c r="M22" s="84"/>
      <c r="N22" s="84"/>
      <c r="O22" s="84"/>
      <c r="P22" s="85"/>
      <c r="R22" s="26">
        <f>COUNTIF($D22:$P22,"s")</f>
        <v>1</v>
      </c>
      <c r="S22" s="31">
        <f>COUNTIF($D22:$P22,"+")</f>
        <v>0</v>
      </c>
      <c r="T22" s="26">
        <f>COUNTIF($D22:$P22,"w")</f>
        <v>1</v>
      </c>
      <c r="U22" s="27">
        <f>COUNTIF($D22:$P22,"-")</f>
        <v>0</v>
      </c>
      <c r="V22" s="31">
        <f>COUNTIF($D22:$P22,"±")</f>
        <v>1</v>
      </c>
      <c r="W22" s="26">
        <f>IF(R22&gt;=2,IF(T22+U22=0,1,0),0)</f>
        <v>0</v>
      </c>
      <c r="X22" s="31">
        <f>IF(S22&gt;=1,IF(R22=1,IF(T22+U22=0,1,0),0),0)</f>
        <v>0</v>
      </c>
      <c r="Y22" s="31">
        <f>IF(R22=1,IF(S22+T22+U22=0,1,0),0)</f>
        <v>0</v>
      </c>
      <c r="Z22" s="27">
        <f>IF(S22&gt;=2,IF(R22+T22+U22=0,1,0),0)</f>
        <v>0</v>
      </c>
      <c r="AA22" s="31">
        <f>IF(T22&gt;=2,IF(R22+S22=0,1,0),0)</f>
        <v>0</v>
      </c>
      <c r="AB22" s="31">
        <f>IF(U22&gt;=1,IF(T22=1,IF(R22+S22=0,1,0),0),0)</f>
        <v>0</v>
      </c>
      <c r="AC22" s="31">
        <f>IF(T22=1,IF(R22+S22+U22=0,1,0),0)</f>
        <v>0</v>
      </c>
      <c r="AD22" s="31">
        <f>IF(U22&gt;=2,IF(R22+S22+T22=0,1,0),0)</f>
        <v>0</v>
      </c>
      <c r="AE22" s="44">
        <f>IF(W22+X22+Y22+Z22+AA22+AB22+AC22+AD22=0,1,0)</f>
        <v>1</v>
      </c>
    </row>
    <row r="23" spans="1:31" ht="12">
      <c r="A23" s="33" t="s">
        <v>65</v>
      </c>
      <c r="B23" s="26" t="str">
        <f>IF(W23=1,"○s",IF(X23=1,"○s",IF(Y23=1,"△s",IF(Z23=1,"△s",IF(AE23=1,"×"," ")))))</f>
        <v>×</v>
      </c>
      <c r="C23" s="27" t="str">
        <f>IF(AA23=1,"○w",IF(AB23=1,"○w",IF(AC23=1,"△w",IF(AD23=1,"△w",IF(AE23=1,"×"," ")))))</f>
        <v>×</v>
      </c>
      <c r="D23" s="83"/>
      <c r="E23" s="84"/>
      <c r="F23" s="34" t="str">
        <f>IF(F$6-$C$6&gt;=3,"s",IF(F$6-$C$6&gt;=1,"+",IF(F$6-$C$6&gt;-1,"±",IF(F$6-$C$6&gt;-3,"-","w"))))</f>
        <v>s</v>
      </c>
      <c r="G23" s="84"/>
      <c r="H23" s="84"/>
      <c r="I23" s="34" t="str">
        <f>IF(I$6-$C$6&gt;=3,"s",IF(I$6-$C$6&gt;=1,"+",IF(I$6-$C$6&gt;-1,"±",IF(I$6-$C$6&gt;-3,"-","w"))))</f>
        <v>-</v>
      </c>
      <c r="J23" s="83"/>
      <c r="K23" s="34" t="str">
        <f>IF(K$6-$Q$6&gt;=3,"s",IF(K$6-$Q$6&gt;=1,"+",IF(K$6-$Q$6&gt;-1,"±",IF(K$6-$Q$6&gt;-3,"-","w"))))</f>
        <v>-</v>
      </c>
      <c r="L23" s="84"/>
      <c r="M23" s="84"/>
      <c r="N23" s="84"/>
      <c r="O23" s="34" t="str">
        <f>IF(O$6-$Q$6&gt;=3,"s",IF(O$6-$Q$6&gt;=1,"+",IF(O$6-$Q$6&gt;-1,"±",IF(O$6-$Q$6&gt;-3,"-","w"))))</f>
        <v>+</v>
      </c>
      <c r="P23" s="85"/>
      <c r="R23" s="26">
        <f>COUNTIF($D23:$P23,"s")</f>
        <v>1</v>
      </c>
      <c r="S23" s="31">
        <f>COUNTIF($D23:$P23,"+")</f>
        <v>1</v>
      </c>
      <c r="T23" s="26">
        <f>COUNTIF($D23:$P23,"w")</f>
        <v>0</v>
      </c>
      <c r="U23" s="27">
        <f>COUNTIF($D23:$P23,"-")</f>
        <v>2</v>
      </c>
      <c r="V23" s="31">
        <f>COUNTIF($D23:$P23,"±")</f>
        <v>0</v>
      </c>
      <c r="W23" s="26">
        <f>IF(R23&gt;=2,IF(T23+U23=0,1,0),0)</f>
        <v>0</v>
      </c>
      <c r="X23" s="31">
        <f>IF(S23&gt;=1,IF(R23=1,IF(T23+U23=0,1,0),0),0)</f>
        <v>0</v>
      </c>
      <c r="Y23" s="31">
        <f>IF(R23=1,IF(S23+T23+U23=0,1,0),0)</f>
        <v>0</v>
      </c>
      <c r="Z23" s="27">
        <f>IF(S23&gt;=2,IF(R23+T23+U23=0,1,0),0)</f>
        <v>0</v>
      </c>
      <c r="AA23" s="31">
        <f>IF(T23&gt;=2,IF(R23+S23=0,1,0),0)</f>
        <v>0</v>
      </c>
      <c r="AB23" s="31">
        <f>IF(U23&gt;=1,IF(T23=1,IF(R23+S23=0,1,0),0),0)</f>
        <v>0</v>
      </c>
      <c r="AC23" s="31">
        <f>IF(T23=1,IF(R23+S23+U23=0,1,0),0)</f>
        <v>0</v>
      </c>
      <c r="AD23" s="31">
        <f>IF(U23&gt;=2,IF(R23+S23+T23=0,1,0),0)</f>
        <v>0</v>
      </c>
      <c r="AE23" s="44">
        <f>IF(W23+X23+Y23+Z23+AA23+AB23+AC23+AD23=0,1,0)</f>
        <v>1</v>
      </c>
    </row>
    <row r="24" spans="1:31" ht="12">
      <c r="A24" s="33" t="s">
        <v>101</v>
      </c>
      <c r="B24" s="26" t="str">
        <f>IF(W24=1,"○s",IF(X24=1,"○s",IF(Y24=1,"△s",IF(Z24=1,"△s",IF(AE24=1,"×"," ")))))</f>
        <v>×</v>
      </c>
      <c r="C24" s="27" t="str">
        <f>IF(AA24=1,"○w",IF(AB24=1,"○w",IF(AC24=1,"△w",IF(AD24=1,"△w",IF(AE24=1,"×"," ")))))</f>
        <v>×</v>
      </c>
      <c r="D24" s="71" t="str">
        <f>IF(D$6-$C$6&gt;=3,"s",IF(D$6-$C$6&gt;=1,"+",IF(D$6-$C$6&gt;-1,"±",IF(D$6-$C$6&gt;-3,"-","w"))))</f>
        <v>±</v>
      </c>
      <c r="E24" s="84"/>
      <c r="F24" s="34" t="str">
        <f>IF(F$6-$C$6&gt;=3,"s",IF(F$6-$C$6&gt;=1,"+",IF(F$6-$C$6&gt;-1,"±",IF(F$6-$C$6&gt;-3,"-","w"))))</f>
        <v>s</v>
      </c>
      <c r="G24" s="84"/>
      <c r="H24" s="84"/>
      <c r="I24" s="34" t="str">
        <f>IF(I$6-$C$6&gt;=3,"s",IF(I$6-$C$6&gt;=1,"+",IF(I$6-$C$6&gt;-1,"±",IF(I$6-$C$6&gt;-3,"-","w"))))</f>
        <v>-</v>
      </c>
      <c r="J24" s="83"/>
      <c r="K24" s="84"/>
      <c r="L24" s="84"/>
      <c r="M24" s="84"/>
      <c r="N24" s="84"/>
      <c r="O24" s="84"/>
      <c r="P24" s="85"/>
      <c r="R24" s="26">
        <f>COUNTIF($D24:$P24,"s")</f>
        <v>1</v>
      </c>
      <c r="S24" s="31">
        <f>COUNTIF($D24:$P24,"+")</f>
        <v>0</v>
      </c>
      <c r="T24" s="26">
        <f>COUNTIF($D24:$P24,"w")</f>
        <v>0</v>
      </c>
      <c r="U24" s="27">
        <f>COUNTIF($D24:$P24,"-")</f>
        <v>1</v>
      </c>
      <c r="V24" s="27">
        <f>COUNTIF($D24:$P24,"±")</f>
        <v>1</v>
      </c>
      <c r="W24" s="26">
        <f>IF(R24&gt;=2,IF(T24+U24=0,1,0),0)</f>
        <v>0</v>
      </c>
      <c r="X24" s="31">
        <f>IF(S24&gt;=1,IF(R24=1,IF(T24+U24=0,1,0),0),0)</f>
        <v>0</v>
      </c>
      <c r="Y24" s="31">
        <f>IF(R24=1,IF(S24+T24+U24=0,1,0),0)</f>
        <v>0</v>
      </c>
      <c r="Z24" s="27">
        <f>IF(S24&gt;=2,IF(R24+T24+U24=0,1,0),0)</f>
        <v>0</v>
      </c>
      <c r="AA24" s="31">
        <f>IF(T24&gt;=2,IF(R24+S24=0,1,0),0)</f>
        <v>0</v>
      </c>
      <c r="AB24" s="31">
        <f>IF(U24&gt;=1,IF(T24=1,IF(R24+S24=0,1,0),0),0)</f>
        <v>0</v>
      </c>
      <c r="AC24" s="31">
        <f>IF(T24=1,IF(R24+S24+U24=0,1,0),0)</f>
        <v>0</v>
      </c>
      <c r="AD24" s="31">
        <f>IF(U24&gt;=2,IF(R24+S24+T24=0,1,0),0)</f>
        <v>0</v>
      </c>
      <c r="AE24" s="44">
        <f>IF(W24+X24+Y24+Z24+AA24+AB24+AC24+AD24=0,1,0)</f>
        <v>1</v>
      </c>
    </row>
    <row r="25" spans="1:31" ht="12">
      <c r="A25" s="33" t="s">
        <v>28</v>
      </c>
      <c r="B25" s="19" t="str">
        <f>IF(W25=1,"○s",IF(X25=1,"○s",IF(Y25=1,"△s",IF(Z25=1,"△s",IF(AE25=1,"×"," ")))))</f>
        <v>×</v>
      </c>
      <c r="C25" s="21" t="str">
        <f>IF(AA25=1,"○w",IF(AB25=1,"○w",IF(AC25=1,"△w",IF(AD25=1,"△w",IF(AE25=1,"×"," ")))))</f>
        <v>×</v>
      </c>
      <c r="D25" s="83"/>
      <c r="E25" s="84"/>
      <c r="F25" s="84"/>
      <c r="G25" s="84"/>
      <c r="H25" s="84"/>
      <c r="I25" s="84"/>
      <c r="J25" s="71" t="str">
        <f>IF(J$6-$Q$6&gt;=3,"s",IF(J$6-$Q$6&gt;=1,"+",IF(J$6-$Q$6&gt;-1,"±",IF(J$6-$Q$6&gt;-3,"-","w"))))</f>
        <v>+</v>
      </c>
      <c r="K25" s="34" t="str">
        <f>IF(K$6-$Q$6&gt;=3,"s",IF(K$6-$Q$6&gt;=1,"+",IF(K$6-$Q$6&gt;-1,"±",IF(K$6-$Q$6&gt;-3,"-","w"))))</f>
        <v>-</v>
      </c>
      <c r="L25" s="84"/>
      <c r="M25" s="84"/>
      <c r="N25" s="84"/>
      <c r="O25" s="34" t="str">
        <f>IF(O$6-$Q$6&gt;=3,"s",IF(O$6-$Q$6&gt;=1,"+",IF(O$6-$Q$6&gt;-1,"±",IF(O$6-$Q$6&gt;-3,"-","w"))))</f>
        <v>+</v>
      </c>
      <c r="P25" s="85"/>
      <c r="R25" s="26">
        <f>COUNTIF($D25:$P25,"s")</f>
        <v>0</v>
      </c>
      <c r="S25" s="31">
        <f>COUNTIF($D25:$P25,"+")</f>
        <v>2</v>
      </c>
      <c r="T25" s="26">
        <f>COUNTIF($D25:$P25,"w")</f>
        <v>0</v>
      </c>
      <c r="U25" s="27">
        <f>COUNTIF($D25:$P25,"-")</f>
        <v>1</v>
      </c>
      <c r="V25" s="31">
        <f>COUNTIF($D25:$P25,"±")</f>
        <v>0</v>
      </c>
      <c r="W25" s="26">
        <f>IF(R25&gt;=2,IF(T25+U25=0,1,0),0)</f>
        <v>0</v>
      </c>
      <c r="X25" s="31">
        <f>IF(S25&gt;=1,IF(R25=1,IF(T25+U25=0,1,0),0),0)</f>
        <v>0</v>
      </c>
      <c r="Y25" s="31">
        <f>IF(R25=1,IF(S25+T25+U25=0,1,0),0)</f>
        <v>0</v>
      </c>
      <c r="Z25" s="27">
        <f>IF(S25&gt;=2,IF(R25+T25+U25=0,1,0),0)</f>
        <v>0</v>
      </c>
      <c r="AA25" s="31">
        <f>IF(T25&gt;=2,IF(R25+S25=0,1,0),0)</f>
        <v>0</v>
      </c>
      <c r="AB25" s="31">
        <f>IF(U25&gt;=1,IF(T25=1,IF(R25+S25=0,1,0),0),0)</f>
        <v>0</v>
      </c>
      <c r="AC25" s="31">
        <f>IF(T25=1,IF(R25+S25+U25=0,1,0),0)</f>
        <v>0</v>
      </c>
      <c r="AD25" s="31">
        <f>IF(U25&gt;=2,IF(R25+S25+T25=0,1,0),0)</f>
        <v>0</v>
      </c>
      <c r="AE25" s="44">
        <f>IF(W25+X25+Y25+Z25+AA25+AB25+AC25+AD25=0,1,0)</f>
        <v>1</v>
      </c>
    </row>
    <row r="26" spans="1:31" ht="12">
      <c r="A26" s="52" t="s">
        <v>136</v>
      </c>
      <c r="B26" s="4"/>
      <c r="C26" s="3"/>
      <c r="D26" s="80"/>
      <c r="E26" s="81"/>
      <c r="F26" s="81"/>
      <c r="G26" s="81"/>
      <c r="H26" s="81"/>
      <c r="I26" s="81"/>
      <c r="J26" s="80"/>
      <c r="K26" s="81"/>
      <c r="L26" s="81"/>
      <c r="M26" s="81"/>
      <c r="N26" s="81"/>
      <c r="O26" s="81"/>
      <c r="P26" s="82"/>
      <c r="R26" s="4"/>
      <c r="S26" s="3"/>
      <c r="T26" s="4"/>
      <c r="U26" s="5"/>
      <c r="V26" s="3"/>
      <c r="W26" s="4"/>
      <c r="X26" s="3"/>
      <c r="Y26" s="3"/>
      <c r="Z26" s="5"/>
      <c r="AA26" s="3"/>
      <c r="AB26" s="3"/>
      <c r="AC26" s="3"/>
      <c r="AD26" s="3"/>
      <c r="AE26" s="32"/>
    </row>
    <row r="27" spans="1:31" ht="12">
      <c r="A27" s="72" t="s">
        <v>64</v>
      </c>
      <c r="B27" s="26" t="str">
        <f>IF(W27=1,"○s",IF(X27=1,"○s",IF(Y27=1,"△s",IF(Z27=1,"△s",IF(AE27=1,"×"," ")))))</f>
        <v>×</v>
      </c>
      <c r="C27" s="27" t="str">
        <f>IF(AA27=1,"○w",IF(AB27=1,"○w",IF(AC27=1,"△w",IF(AD27=1,"△w",IF(AE27=1,"×"," ")))))</f>
        <v>×</v>
      </c>
      <c r="D27" s="83"/>
      <c r="E27" s="34" t="str">
        <f>IF(E$6-$C$6&gt;=3,"s",IF(E$6-$C$6&gt;=1,"+",IF(E$6-$C$6&gt;-1,"±",IF(E$6-$C$6&gt;-3,"-","w"))))</f>
        <v>±</v>
      </c>
      <c r="F27" s="34" t="str">
        <f>IF(F$6-$C$6&gt;=3,"s",IF(F$6-$C$6&gt;=1,"+",IF(F$6-$C$6&gt;-1,"±",IF(F$6-$C$6&gt;-3,"-","w"))))</f>
        <v>s</v>
      </c>
      <c r="G27" s="84"/>
      <c r="H27" s="34" t="str">
        <f>IF(H$6-$C$6&gt;=3,"s",IF(H$6-$C$6&gt;=1,"+",IF(H$6-$C$6&gt;-1,"±",IF(H$6-$C$6&gt;-3,"-","w"))))</f>
        <v>w</v>
      </c>
      <c r="I27" s="84"/>
      <c r="J27" s="83"/>
      <c r="K27" s="84"/>
      <c r="L27" s="34" t="str">
        <f>IF(L$6-$Q$6&gt;=3,"s",IF(L$6-$Q$6&gt;=1,"+",IF(L$6-$Q$6&gt;-1,"±",IF(L$6-$Q$6&gt;-3,"-","w"))))</f>
        <v>±</v>
      </c>
      <c r="M27" s="84"/>
      <c r="N27" s="34" t="str">
        <f>IF(N$6-$Q$6&gt;=3,"s",IF(N$6-$Q$6&gt;=1,"+",IF(N$6-$Q$6&gt;-1,"±",IF(N$6-$Q$6&gt;-3,"-","w"))))</f>
        <v>-</v>
      </c>
      <c r="O27" s="84"/>
      <c r="P27" s="85"/>
      <c r="R27" s="26">
        <f>COUNTIF($D27:$P27,"s")</f>
        <v>1</v>
      </c>
      <c r="S27" s="31">
        <f>COUNTIF($D27:$P27,"+")</f>
        <v>0</v>
      </c>
      <c r="T27" s="26">
        <f>COUNTIF($D27:$P27,"w")</f>
        <v>1</v>
      </c>
      <c r="U27" s="27">
        <f>COUNTIF($D27:$P27,"-")</f>
        <v>1</v>
      </c>
      <c r="V27" s="31">
        <f>COUNTIF($D27:$P27,"±")</f>
        <v>2</v>
      </c>
      <c r="W27" s="26">
        <f>IF(R27&gt;=2,IF(T27+U27=0,1,0),0)</f>
        <v>0</v>
      </c>
      <c r="X27" s="31">
        <f>IF(S27&gt;=1,IF(R27=1,IF(T27+U27=0,1,0),0),0)</f>
        <v>0</v>
      </c>
      <c r="Y27" s="31">
        <f>IF(R27=1,IF(S27+T27+U27=0,1,0),0)</f>
        <v>0</v>
      </c>
      <c r="Z27" s="27">
        <f>IF(S27&gt;=2,IF(R27+T27+U27=0,1,0),0)</f>
        <v>0</v>
      </c>
      <c r="AA27" s="31">
        <f>IF(T27&gt;=2,IF(R27+S27=0,1,0),0)</f>
        <v>0</v>
      </c>
      <c r="AB27" s="31">
        <f>IF(U27&gt;=1,IF(T27=1,IF(R27+S27=0,1,0),0),0)</f>
        <v>0</v>
      </c>
      <c r="AC27" s="31">
        <f>IF(T27=1,IF(R27+S27+U27=0,1,0),0)</f>
        <v>0</v>
      </c>
      <c r="AD27" s="31">
        <f>IF(U27&gt;=2,IF(R27+S27+T27=0,1,0),0)</f>
        <v>0</v>
      </c>
      <c r="AE27" s="44">
        <f>IF(W27+X27+Y27+Z27+AA27+AB27+AC27+AD27=0,1,0)</f>
        <v>1</v>
      </c>
    </row>
    <row r="28" spans="1:31" ht="12">
      <c r="A28" s="33" t="s">
        <v>102</v>
      </c>
      <c r="B28" s="26" t="str">
        <f>IF(W28=1,"○s",IF(X28=1,"○s",IF(Y28=1,"△s",IF(Z28=1,"△s",IF(AE28=1,"×"," ")))))</f>
        <v> </v>
      </c>
      <c r="C28" s="27" t="str">
        <f>IF(AA28=1,"○w",IF(AB28=1,"○w",IF(AC28=1,"△w",IF(AD28=1,"△w",IF(AE28=1,"×"," ")))))</f>
        <v>△w</v>
      </c>
      <c r="D28" s="83"/>
      <c r="E28" s="34" t="str">
        <f>IF(E$6-$C$6&gt;=3,"s",IF(E$6-$C$6&gt;=1,"+",IF(E$6-$C$6&gt;-1,"±",IF(E$6-$C$6&gt;-3,"-","w"))))</f>
        <v>±</v>
      </c>
      <c r="F28" s="84"/>
      <c r="G28" s="84"/>
      <c r="H28" s="34" t="str">
        <f>IF(H$6-$C$6&gt;=3,"s",IF(H$6-$C$6&gt;=1,"+",IF(H$6-$C$6&gt;-1,"±",IF(H$6-$C$6&gt;-3,"-","w"))))</f>
        <v>w</v>
      </c>
      <c r="I28" s="84"/>
      <c r="J28" s="83"/>
      <c r="K28" s="84"/>
      <c r="L28" s="84"/>
      <c r="M28" s="84"/>
      <c r="N28" s="84"/>
      <c r="O28" s="84"/>
      <c r="P28" s="85"/>
      <c r="R28" s="26">
        <f>COUNTIF($D28:$P28,"s")</f>
        <v>0</v>
      </c>
      <c r="S28" s="31">
        <f>COUNTIF($D28:$P28,"+")</f>
        <v>0</v>
      </c>
      <c r="T28" s="26">
        <f>COUNTIF($D28:$P28,"w")</f>
        <v>1</v>
      </c>
      <c r="U28" s="27">
        <f>COUNTIF($D28:$P28,"-")</f>
        <v>0</v>
      </c>
      <c r="V28" s="31">
        <f>COUNTIF($D28:$P28,"±")</f>
        <v>1</v>
      </c>
      <c r="W28" s="26">
        <f>IF(R28&gt;=2,IF(T28+U28=0,1,0),0)</f>
        <v>0</v>
      </c>
      <c r="X28" s="31">
        <f>IF(S28&gt;=1,IF(R28=1,IF(T28+U28=0,1,0),0),0)</f>
        <v>0</v>
      </c>
      <c r="Y28" s="31">
        <f>IF(R28=1,IF(S28+T28+U28=0,1,0),0)</f>
        <v>0</v>
      </c>
      <c r="Z28" s="27">
        <f>IF(S28&gt;=2,IF(R28+T28+U28=0,1,0),0)</f>
        <v>0</v>
      </c>
      <c r="AA28" s="31">
        <f>IF(T28&gt;=2,IF(R28+S28=0,1,0),0)</f>
        <v>0</v>
      </c>
      <c r="AB28" s="31">
        <f>IF(U28&gt;=1,IF(T28=1,IF(R28+S28=0,1,0),0),0)</f>
        <v>0</v>
      </c>
      <c r="AC28" s="31">
        <f>IF(T28=1,IF(R28+S28+U28=0,1,0),0)</f>
        <v>1</v>
      </c>
      <c r="AD28" s="31">
        <f>IF(U28&gt;=2,IF(R28+S28+T28=0,1,0),0)</f>
        <v>0</v>
      </c>
      <c r="AE28" s="44">
        <f>IF(W28+X28+Y28+Z28+AA28+AB28+AC28+AD28=0,1,0)</f>
        <v>0</v>
      </c>
    </row>
    <row r="29" spans="1:31" ht="12">
      <c r="A29" s="48" t="s">
        <v>103</v>
      </c>
      <c r="B29" s="26" t="str">
        <f>IF(W29=1,"○s",IF(X29=1,"○s",IF(Y29=1,"△s",IF(Z29=1,"△s",IF(AE29=1,"×"," ")))))</f>
        <v>×</v>
      </c>
      <c r="C29" s="27" t="str">
        <f>IF(AA29=1,"○w",IF(AB29=1,"○w",IF(AC29=1,"△w",IF(AD29=1,"△w",IF(AE29=1,"×"," ")))))</f>
        <v>×</v>
      </c>
      <c r="D29" s="91"/>
      <c r="E29" s="92"/>
      <c r="F29" s="92"/>
      <c r="G29" s="92"/>
      <c r="H29" s="92"/>
      <c r="I29" s="92"/>
      <c r="J29" s="91"/>
      <c r="K29" s="92"/>
      <c r="L29" s="60" t="str">
        <f>IF(L$6-$Q$6&gt;=3,"s",IF(L$6-$Q$6&gt;=1,"+",IF(L$6-$Q$6&gt;-1,"±",IF(L$6-$Q$6&gt;-3,"-","w"))))</f>
        <v>±</v>
      </c>
      <c r="M29" s="92"/>
      <c r="N29" s="60" t="str">
        <f>IF(N$6-$Q$6&gt;=3,"s",IF(N$6-$Q$6&gt;=1,"+",IF(N$6-$Q$6&gt;-1,"±",IF(N$6-$Q$6&gt;-3,"-","w"))))</f>
        <v>-</v>
      </c>
      <c r="O29" s="92"/>
      <c r="P29" s="93"/>
      <c r="R29" s="19">
        <f>COUNTIF($D29:$P29,"s")</f>
        <v>0</v>
      </c>
      <c r="S29" s="20">
        <f>COUNTIF($D29:$P29,"+")</f>
        <v>0</v>
      </c>
      <c r="T29" s="19">
        <f>COUNTIF($D29:$P29,"w")</f>
        <v>0</v>
      </c>
      <c r="U29" s="21">
        <f>COUNTIF($D29:$P29,"-")</f>
        <v>1</v>
      </c>
      <c r="V29" s="20">
        <f>COUNTIF($D29:$P29,"±")</f>
        <v>1</v>
      </c>
      <c r="W29" s="19">
        <f>IF(R29&gt;=2,IF(T29+U29=0,1,0),0)</f>
        <v>0</v>
      </c>
      <c r="X29" s="20">
        <f>IF(S29&gt;=1,IF(R29=1,IF(T29+U29=0,1,0),0),0)</f>
        <v>0</v>
      </c>
      <c r="Y29" s="20">
        <f>IF(R29=1,IF(S29+T29+U29=0,1,0),0)</f>
        <v>0</v>
      </c>
      <c r="Z29" s="21">
        <f>IF(S29&gt;=2,IF(R29+T29+U29=0,1,0),0)</f>
        <v>0</v>
      </c>
      <c r="AA29" s="19">
        <f>IF(T29&gt;=2,IF(R29+S29=0,1,0),0)</f>
        <v>0</v>
      </c>
      <c r="AB29" s="20">
        <f>IF(U29&gt;=1,IF(T29=1,IF(R29+S29=0,1,0),0),0)</f>
        <v>0</v>
      </c>
      <c r="AC29" s="20">
        <f>IF(T29=1,IF(R29+S29+U29=0,1,0),0)</f>
        <v>0</v>
      </c>
      <c r="AD29" s="21">
        <f>IF(U29&gt;=2,IF(R29+S29+T29=0,1,0),0)</f>
        <v>0</v>
      </c>
      <c r="AE29" s="21">
        <f>IF(W29+X29+Y29+Z29+AA29+AB29+AC29+AD29=0,1,0)</f>
        <v>1</v>
      </c>
    </row>
    <row r="30" spans="1:31" ht="12">
      <c r="A30" s="52" t="s">
        <v>137</v>
      </c>
      <c r="B30" s="4"/>
      <c r="C30" s="3"/>
      <c r="D30" s="80"/>
      <c r="E30" s="81"/>
      <c r="F30" s="81"/>
      <c r="G30" s="81"/>
      <c r="H30" s="81"/>
      <c r="I30" s="81"/>
      <c r="J30" s="80"/>
      <c r="K30" s="81"/>
      <c r="L30" s="81"/>
      <c r="M30" s="81"/>
      <c r="N30" s="81"/>
      <c r="O30" s="81"/>
      <c r="P30" s="82"/>
      <c r="R30" s="26"/>
      <c r="S30" s="31"/>
      <c r="T30" s="26"/>
      <c r="U30" s="27"/>
      <c r="V30" s="31"/>
      <c r="W30" s="26"/>
      <c r="X30" s="31"/>
      <c r="Y30" s="31"/>
      <c r="Z30" s="27"/>
      <c r="AA30" s="26"/>
      <c r="AB30" s="31"/>
      <c r="AC30" s="31"/>
      <c r="AD30" s="27"/>
      <c r="AE30" s="27"/>
    </row>
    <row r="31" spans="1:31" ht="12">
      <c r="A31" s="33" t="s">
        <v>62</v>
      </c>
      <c r="B31" s="26" t="str">
        <f>IF(W31=1,"○s",IF(X31=1,"○s",IF(Y31=1,"△s",IF(Z31=1,"△s",IF(AE31=1,"×"," ")))))</f>
        <v> </v>
      </c>
      <c r="C31" s="27" t="str">
        <f>IF(AA31=1,"○w",IF(AB31=1,"○w",IF(AC31=1,"△w",IF(AD31=1,"△w",IF(AE31=1,"×"," ")))))</f>
        <v>△w</v>
      </c>
      <c r="D31" s="83"/>
      <c r="E31" s="84"/>
      <c r="F31" s="84"/>
      <c r="G31" s="84"/>
      <c r="H31" s="34" t="str">
        <f>IF(H$6-$C$6&gt;=3,"s",IF(H$6-$C$6&gt;=1,"+",IF(H$6-$C$6&gt;-1,"±",IF(H$6-$C$6&gt;-3,"-","w"))))</f>
        <v>w</v>
      </c>
      <c r="I31" s="84"/>
      <c r="J31" s="83"/>
      <c r="K31" s="84"/>
      <c r="L31" s="34" t="str">
        <f>IF(L$6-$Q$6&gt;=3,"s",IF(L$6-$Q$6&gt;=1,"+",IF(L$6-$Q$6&gt;-1,"±",IF(L$6-$Q$6&gt;-3,"-","w"))))</f>
        <v>±</v>
      </c>
      <c r="M31" s="84"/>
      <c r="N31" s="84"/>
      <c r="O31" s="84"/>
      <c r="P31" s="85"/>
      <c r="R31" s="26">
        <f>COUNTIF($D31:$P31,"s")</f>
        <v>0</v>
      </c>
      <c r="S31" s="31">
        <f>COUNTIF($D31:$P31,"+")</f>
        <v>0</v>
      </c>
      <c r="T31" s="26">
        <f>COUNTIF($D31:$P31,"w")</f>
        <v>1</v>
      </c>
      <c r="U31" s="27">
        <f>COUNTIF($D31:$P31,"-")</f>
        <v>0</v>
      </c>
      <c r="V31" s="31">
        <f>COUNTIF($D31:$P31,"±")</f>
        <v>1</v>
      </c>
      <c r="W31" s="26">
        <f>IF(R31&gt;=2,IF(T31+U31=0,1,0),0)</f>
        <v>0</v>
      </c>
      <c r="X31" s="31">
        <f>IF(S31&gt;=1,IF(R31=1,IF(T31+U31=0,1,0),0),0)</f>
        <v>0</v>
      </c>
      <c r="Y31" s="31">
        <f>IF(R31=1,IF(S31+T31+U31=0,1,0),0)</f>
        <v>0</v>
      </c>
      <c r="Z31" s="27">
        <f>IF(S31&gt;=2,IF(R31+T31+U31=0,1,0),0)</f>
        <v>0</v>
      </c>
      <c r="AA31" s="31">
        <f>IF(T31&gt;=2,IF(R31+S31=0,1,0),0)</f>
        <v>0</v>
      </c>
      <c r="AB31" s="31">
        <f>IF(U31&gt;=1,IF(T31=1,IF(R31+S31=0,1,0),0),0)</f>
        <v>0</v>
      </c>
      <c r="AC31" s="31">
        <f>IF(T31=1,IF(R31+S31+U31=0,1,0),0)</f>
        <v>1</v>
      </c>
      <c r="AD31" s="31">
        <f>IF(U31&gt;=2,IF(R31+S31+T31=0,1,0),0)</f>
        <v>0</v>
      </c>
      <c r="AE31" s="44">
        <f>IF(W31+X31+Y31+Z31+AA31+AB31+AC31+AD31=0,1,0)</f>
        <v>0</v>
      </c>
    </row>
    <row r="32" spans="1:31" ht="12">
      <c r="A32" s="33" t="s">
        <v>66</v>
      </c>
      <c r="B32" s="26" t="str">
        <f>IF(W32=1,"○s",IF(X32=1,"○s",IF(Y32=1,"△s",IF(Z32=1,"△s",IF(AE32=1,"×"," ")))))</f>
        <v> </v>
      </c>
      <c r="C32" s="27" t="str">
        <f>IF(AA32=1,"○w",IF(AB32=1,"○w",IF(AC32=1,"△w",IF(AD32=1,"△w",IF(AE32=1,"×"," ")))))</f>
        <v>△w</v>
      </c>
      <c r="D32" s="83"/>
      <c r="E32" s="84"/>
      <c r="F32" s="84"/>
      <c r="G32" s="84"/>
      <c r="H32" s="34" t="str">
        <f>IF(H$6-$C$6&gt;=3,"s",IF(H$6-$C$6&gt;=1,"+",IF(H$6-$C$6&gt;-1,"±",IF(H$6-$C$6&gt;-3,"-","w"))))</f>
        <v>w</v>
      </c>
      <c r="I32" s="84"/>
      <c r="J32" s="83"/>
      <c r="K32" s="84"/>
      <c r="L32" s="34" t="str">
        <f>IF(L$6-$Q$6&gt;=3,"s",IF(L$6-$Q$6&gt;=1,"+",IF(L$6-$Q$6&gt;-1,"±",IF(L$6-$Q$6&gt;-3,"-","w"))))</f>
        <v>±</v>
      </c>
      <c r="M32" s="84"/>
      <c r="N32" s="84"/>
      <c r="O32" s="84"/>
      <c r="P32" s="85"/>
      <c r="R32" s="26">
        <f>COUNTIF($D32:$P32,"s")</f>
        <v>0</v>
      </c>
      <c r="S32" s="31">
        <f>COUNTIF($D32:$P32,"+")</f>
        <v>0</v>
      </c>
      <c r="T32" s="26">
        <f>COUNTIF($D32:$P32,"w")</f>
        <v>1</v>
      </c>
      <c r="U32" s="27">
        <f>COUNTIF($D32:$P32,"-")</f>
        <v>0</v>
      </c>
      <c r="V32" s="31">
        <f>COUNTIF($D32:$P32,"±")</f>
        <v>1</v>
      </c>
      <c r="W32" s="26">
        <f>IF(R32&gt;=2,IF(T32+U32=0,1,0),0)</f>
        <v>0</v>
      </c>
      <c r="X32" s="31">
        <f>IF(S32&gt;=1,IF(R32=1,IF(T32+U32=0,1,0),0),0)</f>
        <v>0</v>
      </c>
      <c r="Y32" s="31">
        <f>IF(R32=1,IF(S32+T32+U32=0,1,0),0)</f>
        <v>0</v>
      </c>
      <c r="Z32" s="27">
        <f>IF(S32&gt;=2,IF(R32+T32+U32=0,1,0),0)</f>
        <v>0</v>
      </c>
      <c r="AA32" s="26">
        <f>IF(T32&gt;=2,IF(R32+S32=0,1,0),0)</f>
        <v>0</v>
      </c>
      <c r="AB32" s="31">
        <f>IF(U32&gt;=1,IF(T32=1,IF(R32+S32=0,1,0),0),0)</f>
        <v>0</v>
      </c>
      <c r="AC32" s="31">
        <f>IF(T32=1,IF(R32+S32+U32=0,1,0),0)</f>
        <v>1</v>
      </c>
      <c r="AD32" s="27">
        <f>IF(U32&gt;=2,IF(R32+S32+T32=0,1,0),0)</f>
        <v>0</v>
      </c>
      <c r="AE32" s="27">
        <f>IF(W32+X32+Y32+Z32+AA32+AB32+AC32+AD32=0,1,0)</f>
        <v>0</v>
      </c>
    </row>
    <row r="33" spans="1:31" ht="12">
      <c r="A33" s="48" t="s">
        <v>30</v>
      </c>
      <c r="B33" s="26" t="str">
        <f>IF(W33=1,"○s",IF(X33=1,"○s",IF(Y33=1,"△s",IF(Z33=1,"△s",IF(AE33=1,"×"," ")))))</f>
        <v>×</v>
      </c>
      <c r="C33" s="27" t="str">
        <f>IF(AA33=1,"○w",IF(AB33=1,"○w",IF(AC33=1,"△w",IF(AD33=1,"△w",IF(AE33=1,"×"," ")))))</f>
        <v>×</v>
      </c>
      <c r="D33" s="91"/>
      <c r="E33" s="92"/>
      <c r="F33" s="60" t="str">
        <f>IF(F$6-$C$6&gt;=3,"s",IF(F$6-$C$6&gt;=1,"+",IF(F$6-$C$6&gt;-1,"±",IF(F$6-$C$6&gt;-3,"-","w"))))</f>
        <v>s</v>
      </c>
      <c r="G33" s="92"/>
      <c r="H33" s="92"/>
      <c r="I33" s="60" t="str">
        <f>IF(I$6-$C$6&gt;=3,"s",IF(I$6-$C$6&gt;=1,"+",IF(I$6-$C$6&gt;-1,"±",IF(I$6-$C$6&gt;-3,"-","w"))))</f>
        <v>-</v>
      </c>
      <c r="J33" s="91"/>
      <c r="K33" s="60" t="str">
        <f>IF(K$6-$Q$6&gt;=3,"s",IF(K$6-$Q$6&gt;=1,"+",IF(K$6-$Q$6&gt;-1,"±",IF(K$6-$Q$6&gt;-3,"-","w"))))</f>
        <v>-</v>
      </c>
      <c r="L33" s="92"/>
      <c r="M33" s="92"/>
      <c r="N33" s="92"/>
      <c r="O33" s="92"/>
      <c r="P33" s="93"/>
      <c r="R33" s="19">
        <f>COUNTIF($D33:$P33,"s")</f>
        <v>1</v>
      </c>
      <c r="S33" s="20">
        <f>COUNTIF($D33:$P33,"+")</f>
        <v>0</v>
      </c>
      <c r="T33" s="19">
        <f>COUNTIF($D33:$P33,"w")</f>
        <v>0</v>
      </c>
      <c r="U33" s="21">
        <f>COUNTIF($D33:$P33,"-")</f>
        <v>2</v>
      </c>
      <c r="V33" s="20">
        <f>COUNTIF($D33:$P33,"±")</f>
        <v>0</v>
      </c>
      <c r="W33" s="19">
        <f>IF(R33&gt;=2,IF(T33+U33=0,1,0),0)</f>
        <v>0</v>
      </c>
      <c r="X33" s="20">
        <f>IF(S33&gt;=1,IF(R33=1,IF(T33+U33=0,1,0),0),0)</f>
        <v>0</v>
      </c>
      <c r="Y33" s="20">
        <f>IF(R33=1,IF(S33+T33+U33=0,1,0),0)</f>
        <v>0</v>
      </c>
      <c r="Z33" s="21">
        <f>IF(S33&gt;=2,IF(R33+T33+U33=0,1,0),0)</f>
        <v>0</v>
      </c>
      <c r="AA33" s="19">
        <f>IF(T33&gt;=2,IF(R33+S33=0,1,0),0)</f>
        <v>0</v>
      </c>
      <c r="AB33" s="20">
        <f>IF(U33&gt;=1,IF(T33=1,IF(R33+S33=0,1,0),0),0)</f>
        <v>0</v>
      </c>
      <c r="AC33" s="20">
        <f>IF(T33=1,IF(R33+S33+U33=0,1,0),0)</f>
        <v>0</v>
      </c>
      <c r="AD33" s="21">
        <f>IF(U33&gt;=2,IF(R33+S33+T33=0,1,0),0)</f>
        <v>0</v>
      </c>
      <c r="AE33" s="21">
        <f>IF(W33+X33+Y33+Z33+AA33+AB33+AC33+AD33=0,1,0)</f>
        <v>1</v>
      </c>
    </row>
    <row r="34" spans="1:31" ht="12">
      <c r="A34" s="33" t="s">
        <v>138</v>
      </c>
      <c r="B34" s="4"/>
      <c r="C34" s="5"/>
      <c r="D34" s="83"/>
      <c r="E34" s="84"/>
      <c r="F34" s="84"/>
      <c r="G34" s="84"/>
      <c r="H34" s="84"/>
      <c r="I34" s="84"/>
      <c r="J34" s="83"/>
      <c r="K34" s="84"/>
      <c r="L34" s="84"/>
      <c r="M34" s="84"/>
      <c r="N34" s="84"/>
      <c r="O34" s="84"/>
      <c r="P34" s="85"/>
      <c r="R34" s="26"/>
      <c r="S34" s="31"/>
      <c r="T34" s="4"/>
      <c r="U34" s="5"/>
      <c r="V34" s="31"/>
      <c r="W34" s="4"/>
      <c r="X34" s="3"/>
      <c r="Y34" s="3"/>
      <c r="Z34" s="5"/>
      <c r="AA34" s="31"/>
      <c r="AB34" s="31"/>
      <c r="AC34" s="31"/>
      <c r="AD34" s="31"/>
      <c r="AE34" s="32"/>
    </row>
    <row r="35" spans="1:31" ht="12">
      <c r="A35" s="33" t="s">
        <v>63</v>
      </c>
      <c r="B35" s="26" t="str">
        <f>IF(W35=1,"○s",IF(X35=1,"○s",IF(Y35=1,"△s",IF(Z35=1,"△s",IF(AE35=1,"×"," ")))))</f>
        <v> </v>
      </c>
      <c r="C35" s="27" t="str">
        <f>IF(AA35=1,"○w",IF(AB35=1,"○w",IF(AC35=1,"△w",IF(AD35=1,"△w",IF(AE35=1,"×"," ")))))</f>
        <v>△w</v>
      </c>
      <c r="D35" s="83"/>
      <c r="E35" s="34" t="str">
        <f>IF(E$6-$C$6&gt;=3,"s",IF(E$6-$C$6&gt;=1,"+",IF(E$6-$C$6&gt;-1,"±",IF(E$6-$C$6&gt;-3,"-","w"))))</f>
        <v>±</v>
      </c>
      <c r="F35" s="84"/>
      <c r="G35" s="34" t="str">
        <f>IF(G$6-$C$6&gt;=3,"s",IF(G$6-$C$6&gt;=1,"+",IF(G$6-$C$6&gt;-1,"±",IF(G$6-$C$6&gt;-3,"-","w"))))</f>
        <v>w</v>
      </c>
      <c r="H35" s="84"/>
      <c r="I35" s="84"/>
      <c r="J35" s="83"/>
      <c r="K35" s="84"/>
      <c r="L35" s="84"/>
      <c r="M35" s="34" t="str">
        <f>IF(M$6-$Q$6&gt;=3,"s",IF(M$6-$Q$6&gt;=1,"+",IF(M$6-$Q$6&gt;-1,"±",IF(M$6-$Q$6&gt;-3,"-","w"))))</f>
        <v>±</v>
      </c>
      <c r="N35" s="84"/>
      <c r="O35" s="84"/>
      <c r="P35" s="85"/>
      <c r="R35" s="26">
        <f>COUNTIF($D35:$P35,"s")</f>
        <v>0</v>
      </c>
      <c r="S35" s="31">
        <f>COUNTIF($D35:$P35,"+")</f>
        <v>0</v>
      </c>
      <c r="T35" s="26">
        <f>COUNTIF($D35:$P35,"w")</f>
        <v>1</v>
      </c>
      <c r="U35" s="27">
        <f>COUNTIF($D35:$P35,"-")</f>
        <v>0</v>
      </c>
      <c r="V35" s="31">
        <f>COUNTIF($D35:$P35,"±")</f>
        <v>2</v>
      </c>
      <c r="W35" s="26">
        <f>IF(R35&gt;=2,IF(T35+U35=0,1,0),0)</f>
        <v>0</v>
      </c>
      <c r="X35" s="31">
        <f>IF(S35&gt;=1,IF(R35=1,IF(T35+U35=0,1,0),0),0)</f>
        <v>0</v>
      </c>
      <c r="Y35" s="31">
        <f>IF(R35=1,IF(S35+T35+U35=0,1,0),0)</f>
        <v>0</v>
      </c>
      <c r="Z35" s="27">
        <f>IF(S35&gt;=2,IF(R35+T35+U35=0,1,0),0)</f>
        <v>0</v>
      </c>
      <c r="AA35" s="31">
        <f>IF(T35&gt;=2,IF(R35+S35=0,1,0),0)</f>
        <v>0</v>
      </c>
      <c r="AB35" s="31">
        <f>IF(U35&gt;=1,IF(T35=1,IF(R35+S35=0,1,0),0),0)</f>
        <v>0</v>
      </c>
      <c r="AC35" s="31">
        <f>IF(T35=1,IF(R35+S35+U35=0,1,0),0)</f>
        <v>1</v>
      </c>
      <c r="AD35" s="31">
        <f>IF(U35&gt;=2,IF(R35+S35+T35=0,1,0),0)</f>
        <v>0</v>
      </c>
      <c r="AE35" s="44">
        <f>IF(W35+X35+Y35+Z35+AA35+AB35+AC35+AD35=0,1,0)</f>
        <v>0</v>
      </c>
    </row>
    <row r="36" spans="1:31" ht="12">
      <c r="A36" s="48" t="s">
        <v>32</v>
      </c>
      <c r="B36" s="19" t="str">
        <f>IF(W36=1,"○s",IF(X36=1,"○s",IF(Y36=1,"△s",IF(Z36=1,"△s",IF(AE36=1,"×"," ")))))</f>
        <v>×</v>
      </c>
      <c r="C36" s="21" t="str">
        <f>IF(AA36=1,"○w",IF(AB36=1,"○w",IF(AC36=1,"△w",IF(AD36=1,"△w",IF(AE36=1,"×"," ")))))</f>
        <v>×</v>
      </c>
      <c r="D36" s="91"/>
      <c r="E36" s="92"/>
      <c r="F36" s="92"/>
      <c r="G36" s="60" t="str">
        <f>IF(G$6-$C$6&gt;=3,"s",IF(G$6-$C$6&gt;=1,"+",IF(G$6-$C$6&gt;-1,"±",IF(G$6-$C$6&gt;-3,"-","w"))))</f>
        <v>w</v>
      </c>
      <c r="H36" s="92"/>
      <c r="I36" s="92"/>
      <c r="J36" s="91"/>
      <c r="K36" s="60" t="str">
        <f>IF(K$6-$Q$6&gt;=3,"s",IF(K$6-$Q$6&gt;=1,"+",IF(K$6-$Q$6&gt;-1,"±",IF(K$6-$Q$6&gt;-3,"-","w"))))</f>
        <v>-</v>
      </c>
      <c r="L36" s="92"/>
      <c r="M36" s="92"/>
      <c r="N36" s="92"/>
      <c r="O36" s="60" t="str">
        <f>IF(O$6-$Q$6&gt;=3,"s",IF(O$6-$Q$6&gt;=1,"+",IF(O$6-$Q$6&gt;-1,"±",IF(O$6-$Q$6&gt;-3,"-","w"))))</f>
        <v>+</v>
      </c>
      <c r="P36" s="93"/>
      <c r="R36" s="19">
        <f>COUNTIF($D36:$P36,"s")</f>
        <v>0</v>
      </c>
      <c r="S36" s="20">
        <f>COUNTIF($D36:$P36,"+")</f>
        <v>1</v>
      </c>
      <c r="T36" s="19">
        <f>COUNTIF($D36:$P36,"w")</f>
        <v>1</v>
      </c>
      <c r="U36" s="21">
        <f>COUNTIF($D36:$P36,"-")</f>
        <v>1</v>
      </c>
      <c r="V36" s="20">
        <f>COUNTIF($D36:$P36,"±")</f>
        <v>0</v>
      </c>
      <c r="W36" s="19">
        <f>IF(R36&gt;=2,IF(T36+U36=0,1,0),0)</f>
        <v>0</v>
      </c>
      <c r="X36" s="20">
        <f>IF(S36&gt;=1,IF(R36=1,IF(T36+U36=0,1,0),0),0)</f>
        <v>0</v>
      </c>
      <c r="Y36" s="20">
        <f>IF(R36=1,IF(S36+T36+U36=0,1,0),0)</f>
        <v>0</v>
      </c>
      <c r="Z36" s="21">
        <f>IF(S36&gt;=2,IF(R36+T36+U36=0,1,0),0)</f>
        <v>0</v>
      </c>
      <c r="AA36" s="20">
        <f>IF(T36&gt;=2,IF(R36+S36=0,1,0),0)</f>
        <v>0</v>
      </c>
      <c r="AB36" s="20">
        <f>IF(U36&gt;=1,IF(T36=1,IF(R36+S36=0,1,0),0),0)</f>
        <v>0</v>
      </c>
      <c r="AC36" s="20">
        <f>IF(T36=1,IF(R36+S36+U36=0,1,0),0)</f>
        <v>0</v>
      </c>
      <c r="AD36" s="20">
        <f>IF(U36&gt;=2,IF(R36+S36+T36=0,1,0),0)</f>
        <v>0</v>
      </c>
      <c r="AE36" s="17">
        <f>IF(W36+X36+Y36+Z36+AA36+AB36+AC36+AD36=0,1,0)</f>
        <v>1</v>
      </c>
    </row>
  </sheetData>
  <sheetProtection/>
  <printOptions/>
  <pageMargins left="0.34" right="0.12" top="0.984" bottom="0.984" header="0.512" footer="0.512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30"/>
  <sheetViews>
    <sheetView zoomScale="85" zoomScaleNormal="85" zoomScalePageLayoutView="0" workbookViewId="0" topLeftCell="A1">
      <selection activeCell="C3" sqref="C3:O3"/>
    </sheetView>
  </sheetViews>
  <sheetFormatPr defaultColWidth="9.00390625" defaultRowHeight="13.5"/>
  <cols>
    <col min="1" max="1" width="28.625" style="6" customWidth="1"/>
    <col min="2" max="2" width="5.75390625" style="6" bestFit="1" customWidth="1"/>
    <col min="3" max="3" width="6.625" style="6" customWidth="1"/>
    <col min="4" max="9" width="5.00390625" style="6" bestFit="1" customWidth="1"/>
    <col min="10" max="10" width="8.25390625" style="6" bestFit="1" customWidth="1"/>
    <col min="11" max="11" width="5.00390625" style="6" bestFit="1" customWidth="1"/>
    <col min="12" max="13" width="8.25390625" style="6" bestFit="1" customWidth="1"/>
    <col min="14" max="14" width="6.625" style="6" customWidth="1"/>
    <col min="15" max="15" width="7.75390625" style="6" bestFit="1" customWidth="1"/>
    <col min="16" max="17" width="5.00390625" style="6" bestFit="1" customWidth="1"/>
    <col min="18" max="19" width="2.625" style="24" bestFit="1" customWidth="1"/>
    <col min="20" max="20" width="2.75390625" style="24" bestFit="1" customWidth="1"/>
    <col min="21" max="21" width="2.625" style="24" bestFit="1" customWidth="1"/>
    <col min="22" max="22" width="3.375" style="24" bestFit="1" customWidth="1"/>
    <col min="23" max="26" width="4.125" style="24" bestFit="1" customWidth="1"/>
    <col min="27" max="30" width="4.375" style="24" bestFit="1" customWidth="1"/>
    <col min="31" max="31" width="3.375" style="24" bestFit="1" customWidth="1"/>
    <col min="32" max="16384" width="9.00390625" style="6" customWidth="1"/>
  </cols>
  <sheetData>
    <row r="1" spans="1:16" ht="12">
      <c r="A1" s="11" t="s">
        <v>37</v>
      </c>
      <c r="B1" s="11"/>
      <c r="C1" s="2"/>
      <c r="D1" s="3" t="s">
        <v>3</v>
      </c>
      <c r="E1" s="3" t="s">
        <v>5</v>
      </c>
      <c r="F1" s="3" t="s">
        <v>7</v>
      </c>
      <c r="G1" s="3" t="s">
        <v>9</v>
      </c>
      <c r="H1" s="3" t="s">
        <v>11</v>
      </c>
      <c r="I1" s="3" t="s">
        <v>13</v>
      </c>
      <c r="J1" s="4" t="s">
        <v>16</v>
      </c>
      <c r="K1" s="3" t="s">
        <v>20</v>
      </c>
      <c r="L1" s="3" t="s">
        <v>17</v>
      </c>
      <c r="M1" s="3" t="s">
        <v>18</v>
      </c>
      <c r="N1" s="3" t="s">
        <v>19</v>
      </c>
      <c r="O1" s="13" t="s">
        <v>36</v>
      </c>
      <c r="P1" s="5" t="s">
        <v>21</v>
      </c>
    </row>
    <row r="2" spans="3:16" ht="12">
      <c r="C2" s="12" t="s">
        <v>0</v>
      </c>
      <c r="D2" s="13">
        <f>'言語性下位検査'!D$2</f>
        <v>9</v>
      </c>
      <c r="E2" s="13">
        <f>'言語性下位検査'!E$2</f>
        <v>9</v>
      </c>
      <c r="F2" s="13">
        <f>'言語性下位検査'!F$2</f>
        <v>14</v>
      </c>
      <c r="G2" s="13">
        <f>'言語性下位検査'!G$2</f>
        <v>5</v>
      </c>
      <c r="H2" s="13">
        <f>'言語性下位検査'!H$2</f>
        <v>5</v>
      </c>
      <c r="I2" s="13">
        <f>'言語性下位検査'!I$2</f>
        <v>7</v>
      </c>
      <c r="J2" s="7">
        <f>'言語性下位検査'!J$2</f>
        <v>10</v>
      </c>
      <c r="K2" s="13">
        <f>'言語性下位検査'!K$2</f>
        <v>7</v>
      </c>
      <c r="L2" s="13">
        <f>'言語性下位検査'!L$2</f>
        <v>9</v>
      </c>
      <c r="M2" s="13">
        <f>'言語性下位検査'!M$2</f>
        <v>8</v>
      </c>
      <c r="N2" s="13">
        <f>'言語性下位検査'!N$2</f>
        <v>7</v>
      </c>
      <c r="O2" s="13">
        <f>'言語性下位検査'!O$2</f>
        <v>10</v>
      </c>
      <c r="P2" s="14">
        <f>'言語性下位検査'!P$2</f>
        <v>11</v>
      </c>
    </row>
    <row r="3" spans="1:15" ht="13.5">
      <c r="A3" s="11" t="s">
        <v>67</v>
      </c>
      <c r="B3" s="11"/>
      <c r="C3" s="106" t="s">
        <v>145</v>
      </c>
      <c r="D3" s="107" t="str">
        <f aca="true" t="shared" si="0" ref="D3:I3">IF(D$6-$C$6&gt;=3,"s",IF(D$6-$C$6&gt;=1,"+",IF(D$6-$C$6&gt;-1,"±",IF(D$6-$C$6&gt;-3,"-","w"))))</f>
        <v>±</v>
      </c>
      <c r="E3" s="108" t="str">
        <f t="shared" si="0"/>
        <v>±</v>
      </c>
      <c r="F3" s="108" t="str">
        <f t="shared" si="0"/>
        <v>s</v>
      </c>
      <c r="G3" s="108" t="str">
        <f t="shared" si="0"/>
        <v>w</v>
      </c>
      <c r="H3" s="108" t="str">
        <f t="shared" si="0"/>
        <v>w</v>
      </c>
      <c r="I3" s="109" t="str">
        <f t="shared" si="0"/>
        <v>-</v>
      </c>
      <c r="J3" s="108" t="str">
        <f>IF(J$6-$Q$6&gt;=3,"s",IF(J$6-$Q$6&gt;=1,"+",IF(J$6-$Q$6&gt;-1,"±",IF(J$6-$Q$6&gt;-3,"-","w"))))</f>
        <v>+</v>
      </c>
      <c r="K3" s="108" t="str">
        <f>IF(K$6-$Q$6&gt;=3,"s",IF(K$6-$Q$6&gt;=1,"+",IF(K$6-$Q$6&gt;-1,"±",IF(K$6-$Q$6&gt;-3,"-","w"))))</f>
        <v>-</v>
      </c>
      <c r="L3" s="108" t="str">
        <f>IF(L$6-$Q$6&gt;=3,"s",IF(L$6-$Q$6&gt;=1,"+",IF(L$6-$Q$6&gt;-1,"±",IF(L$6-$Q$6&gt;-3,"-","w"))))</f>
        <v>±</v>
      </c>
      <c r="M3" s="108" t="str">
        <f>IF(M$6-$Q$6&gt;=3,"s",IF(M$6-$Q$6&gt;=1,"+",IF(M$6-$Q$6&gt;-1,"±",IF(M$6-$Q$6&gt;-3,"-","w"))))</f>
        <v>±</v>
      </c>
      <c r="N3" s="111" t="str">
        <f>IF(N$6-$Q$6&gt;=3,"s",IF(N$6-$Q$6&gt;=1,"+",IF(N$6-$Q$6&gt;-1,"±",IF(N$6-$Q$6&gt;-3,"-","w"))))</f>
        <v>-</v>
      </c>
      <c r="O3" s="110" t="str">
        <f>IF(O$6-$Q$6&gt;=3,"s",IF(O$6-$Q$6&gt;=1,"+",IF(O$6-$Q$6&gt;-1,"±",IF(O$6-$Q$6&gt;-3,"-","w"))))</f>
        <v>+</v>
      </c>
    </row>
    <row r="4" spans="16:17" ht="12">
      <c r="P4" s="104" t="s">
        <v>144</v>
      </c>
      <c r="Q4" s="105">
        <f>AVERAGE(D6:P6)</f>
        <v>8.538461538461538</v>
      </c>
    </row>
    <row r="5" spans="1:17" ht="12">
      <c r="A5" s="12"/>
      <c r="B5" s="12"/>
      <c r="C5" s="12" t="s">
        <v>1</v>
      </c>
      <c r="D5" s="13" t="s">
        <v>3</v>
      </c>
      <c r="E5" s="13" t="s">
        <v>5</v>
      </c>
      <c r="F5" s="13" t="s">
        <v>7</v>
      </c>
      <c r="G5" s="13" t="s">
        <v>9</v>
      </c>
      <c r="H5" s="13" t="s">
        <v>11</v>
      </c>
      <c r="I5" s="13" t="s">
        <v>13</v>
      </c>
      <c r="J5" s="7" t="s">
        <v>16</v>
      </c>
      <c r="K5" s="13" t="s">
        <v>20</v>
      </c>
      <c r="L5" s="13" t="s">
        <v>17</v>
      </c>
      <c r="M5" s="13" t="s">
        <v>18</v>
      </c>
      <c r="N5" s="13" t="s">
        <v>19</v>
      </c>
      <c r="O5" s="13" t="s">
        <v>36</v>
      </c>
      <c r="P5" s="13" t="s">
        <v>21</v>
      </c>
      <c r="Q5" s="62" t="s">
        <v>1</v>
      </c>
    </row>
    <row r="6" spans="1:17" ht="12">
      <c r="A6" s="17" t="s">
        <v>0</v>
      </c>
      <c r="B6" s="17"/>
      <c r="C6" s="18">
        <f>AVERAGE($D$6:$I$6)</f>
        <v>8.166666666666666</v>
      </c>
      <c r="D6" s="19">
        <f aca="true" t="shared" si="1" ref="D6:P6">D$2</f>
        <v>9</v>
      </c>
      <c r="E6" s="20">
        <f t="shared" si="1"/>
        <v>9</v>
      </c>
      <c r="F6" s="20">
        <f t="shared" si="1"/>
        <v>14</v>
      </c>
      <c r="G6" s="20">
        <f t="shared" si="1"/>
        <v>5</v>
      </c>
      <c r="H6" s="20">
        <f t="shared" si="1"/>
        <v>5</v>
      </c>
      <c r="I6" s="20">
        <f t="shared" si="1"/>
        <v>7</v>
      </c>
      <c r="J6" s="19">
        <f t="shared" si="1"/>
        <v>10</v>
      </c>
      <c r="K6" s="20">
        <f t="shared" si="1"/>
        <v>7</v>
      </c>
      <c r="L6" s="20">
        <f t="shared" si="1"/>
        <v>9</v>
      </c>
      <c r="M6" s="20">
        <f t="shared" si="1"/>
        <v>8</v>
      </c>
      <c r="N6" s="20">
        <f t="shared" si="1"/>
        <v>7</v>
      </c>
      <c r="O6" s="20">
        <f t="shared" si="1"/>
        <v>10</v>
      </c>
      <c r="P6" s="20">
        <f t="shared" si="1"/>
        <v>11</v>
      </c>
      <c r="Q6" s="18">
        <f>AVERAGE(J6:O6)</f>
        <v>8.5</v>
      </c>
    </row>
    <row r="7" spans="1:17" ht="12">
      <c r="A7" s="23"/>
      <c r="B7" s="23"/>
      <c r="P7" s="104" t="s">
        <v>143</v>
      </c>
      <c r="Q7" s="105">
        <f>AVERAGE(J6:P6)</f>
        <v>8.857142857142858</v>
      </c>
    </row>
    <row r="8" spans="1:31" ht="12">
      <c r="A8" s="12" t="s">
        <v>104</v>
      </c>
      <c r="B8" s="12" t="s">
        <v>40</v>
      </c>
      <c r="C8" s="12" t="s">
        <v>41</v>
      </c>
      <c r="D8" s="3" t="s">
        <v>2</v>
      </c>
      <c r="E8" s="3" t="s">
        <v>4</v>
      </c>
      <c r="F8" s="3" t="s">
        <v>6</v>
      </c>
      <c r="G8" s="3" t="s">
        <v>8</v>
      </c>
      <c r="H8" s="3" t="s">
        <v>10</v>
      </c>
      <c r="I8" s="3" t="s">
        <v>12</v>
      </c>
      <c r="J8" s="4" t="s">
        <v>16</v>
      </c>
      <c r="K8" s="3" t="s">
        <v>20</v>
      </c>
      <c r="L8" s="3" t="s">
        <v>17</v>
      </c>
      <c r="M8" s="3" t="s">
        <v>18</v>
      </c>
      <c r="N8" s="3" t="s">
        <v>19</v>
      </c>
      <c r="O8" s="3" t="s">
        <v>36</v>
      </c>
      <c r="P8" s="5" t="s">
        <v>21</v>
      </c>
      <c r="R8" s="4" t="s">
        <v>122</v>
      </c>
      <c r="S8" s="3" t="s">
        <v>123</v>
      </c>
      <c r="T8" s="4" t="s">
        <v>124</v>
      </c>
      <c r="U8" s="5" t="s">
        <v>125</v>
      </c>
      <c r="V8" s="5" t="str">
        <f>"±"</f>
        <v>±</v>
      </c>
      <c r="W8" s="4" t="s">
        <v>126</v>
      </c>
      <c r="X8" s="3" t="s">
        <v>126</v>
      </c>
      <c r="Y8" s="3" t="s">
        <v>127</v>
      </c>
      <c r="Z8" s="3" t="s">
        <v>127</v>
      </c>
      <c r="AA8" s="4" t="s">
        <v>128</v>
      </c>
      <c r="AB8" s="3" t="s">
        <v>128</v>
      </c>
      <c r="AC8" s="3" t="s">
        <v>33</v>
      </c>
      <c r="AD8" s="3" t="s">
        <v>129</v>
      </c>
      <c r="AE8" s="32" t="s">
        <v>130</v>
      </c>
    </row>
    <row r="9" spans="1:31" ht="12">
      <c r="A9" s="52" t="s">
        <v>105</v>
      </c>
      <c r="B9" s="28"/>
      <c r="C9" s="30"/>
      <c r="D9" s="80"/>
      <c r="E9" s="81"/>
      <c r="F9" s="81"/>
      <c r="G9" s="81"/>
      <c r="H9" s="81"/>
      <c r="I9" s="82"/>
      <c r="J9" s="28"/>
      <c r="K9" s="81"/>
      <c r="L9" s="81"/>
      <c r="M9" s="81"/>
      <c r="N9" s="29"/>
      <c r="O9" s="81"/>
      <c r="P9" s="82"/>
      <c r="R9" s="4"/>
      <c r="S9" s="3"/>
      <c r="T9" s="4"/>
      <c r="U9" s="5"/>
      <c r="V9" s="32"/>
      <c r="W9" s="3"/>
      <c r="X9" s="3"/>
      <c r="Y9" s="3"/>
      <c r="Z9" s="3"/>
      <c r="AA9" s="4"/>
      <c r="AB9" s="3"/>
      <c r="AC9" s="3"/>
      <c r="AD9" s="5"/>
      <c r="AE9" s="5"/>
    </row>
    <row r="10" spans="1:31" ht="12">
      <c r="A10" s="33" t="s">
        <v>106</v>
      </c>
      <c r="B10" s="26"/>
      <c r="C10" s="27"/>
      <c r="D10" s="83"/>
      <c r="E10" s="84"/>
      <c r="F10" s="84"/>
      <c r="G10" s="84"/>
      <c r="H10" s="84"/>
      <c r="I10" s="85"/>
      <c r="J10" s="63"/>
      <c r="K10" s="84"/>
      <c r="L10" s="84"/>
      <c r="M10" s="84"/>
      <c r="N10" s="64"/>
      <c r="O10" s="84"/>
      <c r="P10" s="85"/>
      <c r="R10" s="26"/>
      <c r="S10" s="31"/>
      <c r="T10" s="26"/>
      <c r="U10" s="27"/>
      <c r="V10" s="44"/>
      <c r="W10" s="31"/>
      <c r="X10" s="31"/>
      <c r="Y10" s="31"/>
      <c r="Z10" s="31"/>
      <c r="AA10" s="26"/>
      <c r="AB10" s="31"/>
      <c r="AC10" s="31"/>
      <c r="AD10" s="27"/>
      <c r="AE10" s="27"/>
    </row>
    <row r="11" spans="1:31" ht="12">
      <c r="A11" s="33" t="s">
        <v>69</v>
      </c>
      <c r="B11" s="26" t="str">
        <f>IF(W11=1,"○s",IF(X11=1,"○s",IF(Y11=1,"△s",IF(Z11=1,"△s",IF(AE11=1,"×"," ")))))</f>
        <v>×</v>
      </c>
      <c r="C11" s="27" t="str">
        <f>IF(AA11=1,"○w",IF(AB11=1,"○w",IF(AC11=1,"△w",IF(AD11=1,"△w",IF(AE11=1,"×"," ")))))</f>
        <v>×</v>
      </c>
      <c r="D11" s="83"/>
      <c r="E11" s="84"/>
      <c r="F11" s="34" t="str">
        <f>IF(F$6-$C$6&gt;=3,"s",IF(F$6-$C$6&gt;=1,"+",IF(F$6-$C$6&gt;-1,"±",IF(F$6-$C$6&gt;-3,"-","w"))))</f>
        <v>s</v>
      </c>
      <c r="G11" s="84"/>
      <c r="H11" s="84"/>
      <c r="I11" s="37" t="str">
        <f>IF(I$6-$C$6&gt;=3,"s",IF(I$6-$C$6&gt;=1,"+",IF(I$6-$C$6&gt;-1,"±",IF(I$6-$C$6&gt;-3,"-","w"))))</f>
        <v>-</v>
      </c>
      <c r="J11" s="83"/>
      <c r="K11" s="34" t="str">
        <f>IF(K$6-$Q$6&gt;=3,"s",IF(K$6-$Q$6&gt;=1,"+",IF(K$6-$Q$6&gt;-1,"±",IF(K$6-$Q$6&gt;-3,"-","w"))))</f>
        <v>-</v>
      </c>
      <c r="L11" s="84"/>
      <c r="M11" s="84"/>
      <c r="N11" s="84"/>
      <c r="O11" s="34" t="str">
        <f>IF(O$6-$Q$6&gt;=3,"s",IF(O$6-$Q$6&gt;=1,"+",IF(O$6-$Q$6&gt;-1,"±",IF(O$6-$Q$6&gt;-3,"-","w"))))</f>
        <v>+</v>
      </c>
      <c r="P11" s="85"/>
      <c r="R11" s="26">
        <f>COUNTIF($D11:$P11,"s")</f>
        <v>1</v>
      </c>
      <c r="S11" s="31">
        <f>COUNTIF($D11:$P11,"+")</f>
        <v>1</v>
      </c>
      <c r="T11" s="26">
        <f>COUNTIF($D11:$P11,"w")</f>
        <v>0</v>
      </c>
      <c r="U11" s="27">
        <f>COUNTIF($D11:$P11,"-")</f>
        <v>2</v>
      </c>
      <c r="V11" s="44">
        <f>COUNTIF($D11:$P11,"±")</f>
        <v>0</v>
      </c>
      <c r="W11" s="31">
        <f>IF(R11&gt;=2,IF(T11+U11=0,1,0),0)</f>
        <v>0</v>
      </c>
      <c r="X11" s="31">
        <f>IF(S11&gt;=1,IF(R11=1,IF(T11+U11=0,1,0),0),0)</f>
        <v>0</v>
      </c>
      <c r="Y11" s="31">
        <f>IF(R11=1,IF(S11+T11+U11=0,1,0),0)</f>
        <v>0</v>
      </c>
      <c r="Z11" s="31">
        <f>IF(S11&gt;=2,IF(R11+T11+U11=0,1,0),0)</f>
        <v>0</v>
      </c>
      <c r="AA11" s="26">
        <f>IF(T11&gt;=2,IF(R11+S11=0,1,0),0)</f>
        <v>0</v>
      </c>
      <c r="AB11" s="31">
        <f>IF(U11&gt;=1,IF(T11=1,IF(R11+S11=0,1,0),0),0)</f>
        <v>0</v>
      </c>
      <c r="AC11" s="31">
        <f>IF(T11=1,IF(R11+S11+U11=0,1,0),0)</f>
        <v>0</v>
      </c>
      <c r="AD11" s="27">
        <f>IF(U11&gt;=2,IF(R11+S11+T11=0,1,0),0)</f>
        <v>0</v>
      </c>
      <c r="AE11" s="27">
        <f>IF(W11+X11+Y11+Z11+AA11+AB11+AC11+AD11=0,1,0)</f>
        <v>1</v>
      </c>
    </row>
    <row r="12" spans="1:31" ht="12">
      <c r="A12" s="33" t="s">
        <v>107</v>
      </c>
      <c r="B12" s="26" t="str">
        <f>IF(W12=1,"○s",IF(X12=1,"○s",IF(Y12=1,"△s",IF(Z12=1,"△s",IF(AE12=1,"×"," ")))))</f>
        <v>×</v>
      </c>
      <c r="C12" s="27" t="str">
        <f>IF(AA12=1,"○w",IF(AB12=1,"○w",IF(AC12=1,"△w",IF(AD12=1,"△w",IF(AE12=1,"×"," ")))))</f>
        <v>×</v>
      </c>
      <c r="D12" s="83"/>
      <c r="E12" s="84"/>
      <c r="F12" s="34" t="str">
        <f>IF(F$6-$C$6&gt;=3,"s",IF(F$6-$C$6&gt;=1,"+",IF(F$6-$C$6&gt;-1,"±",IF(F$6-$C$6&gt;-3,"-","w"))))</f>
        <v>s</v>
      </c>
      <c r="G12" s="84"/>
      <c r="H12" s="84"/>
      <c r="I12" s="37" t="str">
        <f>IF(I$6-$C$6&gt;=3,"s",IF(I$6-$C$6&gt;=1,"+",IF(I$6-$C$6&gt;-1,"±",IF(I$6-$C$6&gt;-3,"-","w"))))</f>
        <v>-</v>
      </c>
      <c r="J12" s="83"/>
      <c r="K12" s="34" t="str">
        <f>IF(K$6-$Q$6&gt;=3,"s",IF(K$6-$Q$6&gt;=1,"+",IF(K$6-$Q$6&gt;-1,"±",IF(K$6-$Q$6&gt;-3,"-","w"))))</f>
        <v>-</v>
      </c>
      <c r="L12" s="84"/>
      <c r="M12" s="84"/>
      <c r="N12" s="84"/>
      <c r="O12" s="34" t="str">
        <f>IF(O$6-$Q$6&gt;=3,"s",IF(O$6-$Q$6&gt;=1,"+",IF(O$6-$Q$6&gt;-1,"±",IF(O$6-$Q$6&gt;-3,"-","w"))))</f>
        <v>+</v>
      </c>
      <c r="P12" s="85"/>
      <c r="R12" s="26">
        <f>COUNTIF($D12:$P12,"s")</f>
        <v>1</v>
      </c>
      <c r="S12" s="31">
        <f>COUNTIF($D12:$P12,"+")</f>
        <v>1</v>
      </c>
      <c r="T12" s="26">
        <f>COUNTIF($D12:$P12,"w")</f>
        <v>0</v>
      </c>
      <c r="U12" s="27">
        <f>COUNTIF($D12:$P12,"-")</f>
        <v>2</v>
      </c>
      <c r="V12" s="44">
        <f>COUNTIF($D12:$P12,"±")</f>
        <v>0</v>
      </c>
      <c r="W12" s="31">
        <f>IF(R12&gt;=2,IF(T12+U12=0,1,0),0)</f>
        <v>0</v>
      </c>
      <c r="X12" s="31">
        <f>IF(S12&gt;=1,IF(R12=1,IF(T12+U12=0,1,0),0),0)</f>
        <v>0</v>
      </c>
      <c r="Y12" s="31">
        <f>IF(R12=1,IF(S12+T12+U12=0,1,0),0)</f>
        <v>0</v>
      </c>
      <c r="Z12" s="31">
        <f>IF(S12&gt;=2,IF(R12+T12+U12=0,1,0),0)</f>
        <v>0</v>
      </c>
      <c r="AA12" s="26">
        <f>IF(T12&gt;=2,IF(R12+S12=0,1,0),0)</f>
        <v>0</v>
      </c>
      <c r="AB12" s="31">
        <f>IF(U12&gt;=1,IF(T12=1,IF(R12+S12=0,1,0),0),0)</f>
        <v>0</v>
      </c>
      <c r="AC12" s="31">
        <f>IF(T12=1,IF(R12+S12+U12=0,1,0),0)</f>
        <v>0</v>
      </c>
      <c r="AD12" s="27">
        <f>IF(U12&gt;=2,IF(R12+S12+T12=0,1,0),0)</f>
        <v>0</v>
      </c>
      <c r="AE12" s="27">
        <f>IF(W12+X12+Y12+Z12+AA12+AB12+AC12+AD12=0,1,0)</f>
        <v>1</v>
      </c>
    </row>
    <row r="13" spans="1:31" ht="12">
      <c r="A13" s="33" t="s">
        <v>70</v>
      </c>
      <c r="B13" s="26" t="str">
        <f>IF(W13=1,"○s",IF(X13=1,"○s",IF(Y13=1,"△s",IF(Z13=1,"△s",IF(AE13=1,"×"," ")))))</f>
        <v>×</v>
      </c>
      <c r="C13" s="27" t="str">
        <f>IF(AA13=1,"○w",IF(AB13=1,"○w",IF(AC13=1,"△w",IF(AD13=1,"△w",IF(AE13=1,"×"," ")))))</f>
        <v>×</v>
      </c>
      <c r="D13" s="83"/>
      <c r="E13" s="84"/>
      <c r="F13" s="34" t="str">
        <f>IF(F$6-$C$6&gt;=3,"s",IF(F$6-$C$6&gt;=1,"+",IF(F$6-$C$6&gt;-1,"±",IF(F$6-$C$6&gt;-3,"-","w"))))</f>
        <v>s</v>
      </c>
      <c r="G13" s="84"/>
      <c r="H13" s="84"/>
      <c r="I13" s="37" t="str">
        <f>IF(I$6-$C$6&gt;=3,"s",IF(I$6-$C$6&gt;=1,"+",IF(I$6-$C$6&gt;-1,"±",IF(I$6-$C$6&gt;-3,"-","w"))))</f>
        <v>-</v>
      </c>
      <c r="J13" s="83"/>
      <c r="K13" s="84"/>
      <c r="L13" s="84"/>
      <c r="M13" s="84"/>
      <c r="N13" s="84"/>
      <c r="O13" s="34" t="str">
        <f>IF(O$6-$Q$6&gt;=3,"s",IF(O$6-$Q$6&gt;=1,"+",IF(O$6-$Q$6&gt;-1,"±",IF(O$6-$Q$6&gt;-3,"-","w"))))</f>
        <v>+</v>
      </c>
      <c r="P13" s="85"/>
      <c r="R13" s="26">
        <f>COUNTIF($D13:$P13,"s")</f>
        <v>1</v>
      </c>
      <c r="S13" s="31">
        <f>COUNTIF($D13:$P13,"+")</f>
        <v>1</v>
      </c>
      <c r="T13" s="26">
        <f>COUNTIF($D13:$P13,"w")</f>
        <v>0</v>
      </c>
      <c r="U13" s="27">
        <f>COUNTIF($D13:$P13,"-")</f>
        <v>1</v>
      </c>
      <c r="V13" s="44">
        <f>COUNTIF($D13:$P13,"±")</f>
        <v>0</v>
      </c>
      <c r="W13" s="31">
        <f>IF(R13&gt;=2,IF(T13+U13=0,1,0),0)</f>
        <v>0</v>
      </c>
      <c r="X13" s="31">
        <f>IF(S13&gt;=1,IF(R13=1,IF(T13+U13=0,1,0),0),0)</f>
        <v>0</v>
      </c>
      <c r="Y13" s="31">
        <f>IF(R13=1,IF(S13+T13+U13=0,1,0),0)</f>
        <v>0</v>
      </c>
      <c r="Z13" s="31">
        <f>IF(S13&gt;=2,IF(R13+T13+U13=0,1,0),0)</f>
        <v>0</v>
      </c>
      <c r="AA13" s="26">
        <f>IF(T13&gt;=2,IF(R13+S13=0,1,0),0)</f>
        <v>0</v>
      </c>
      <c r="AB13" s="31">
        <f>IF(U13&gt;=1,IF(T13=1,IF(R13+S13=0,1,0),0),0)</f>
        <v>0</v>
      </c>
      <c r="AC13" s="31">
        <f>IF(T13=1,IF(R13+S13+U13=0,1,0),0)</f>
        <v>0</v>
      </c>
      <c r="AD13" s="27">
        <f>IF(U13&gt;=2,IF(R13+S13+T13=0,1,0),0)</f>
        <v>0</v>
      </c>
      <c r="AE13" s="27">
        <f>IF(W13+X13+Y13+Z13+AA13+AB13+AC13+AD13=0,1,0)</f>
        <v>1</v>
      </c>
    </row>
    <row r="14" spans="1:31" ht="12">
      <c r="A14" s="72" t="s">
        <v>71</v>
      </c>
      <c r="B14" s="26" t="str">
        <f>IF(W14=1,"○s",IF(X14=1,"○s",IF(Y14=1,"△s",IF(Z14=1,"△s",IF(AE14=1,"×"," ")))))</f>
        <v>×</v>
      </c>
      <c r="C14" s="27" t="str">
        <f>IF(AA14=1,"○w",IF(AB14=1,"○w",IF(AC14=1,"△w",IF(AD14=1,"△w",IF(AE14=1,"×"," ")))))</f>
        <v>×</v>
      </c>
      <c r="D14" s="83"/>
      <c r="E14" s="84"/>
      <c r="F14" s="34" t="str">
        <f>IF(F$6-$C$6&gt;=3,"s",IF(F$6-$C$6&gt;=1,"+",IF(F$6-$C$6&gt;-1,"±",IF(F$6-$C$6&gt;-3,"-","w"))))</f>
        <v>s</v>
      </c>
      <c r="G14" s="84"/>
      <c r="H14" s="84"/>
      <c r="I14" s="85"/>
      <c r="J14" s="71" t="str">
        <f>IF(J$6-$Q$6&gt;=3,"s",IF(J$6-$Q$6&gt;=1,"+",IF(J$6-$Q$6&gt;-1,"±",IF(J$6-$Q$6&gt;-3,"-","w"))))</f>
        <v>+</v>
      </c>
      <c r="K14" s="34" t="str">
        <f>IF(K$6-$Q$6&gt;=3,"s",IF(K$6-$Q$6&gt;=1,"+",IF(K$6-$Q$6&gt;-1,"±",IF(K$6-$Q$6&gt;-3,"-","w"))))</f>
        <v>-</v>
      </c>
      <c r="L14" s="84"/>
      <c r="M14" s="84"/>
      <c r="N14" s="84"/>
      <c r="O14" s="34" t="str">
        <f>IF(O$6-$Q$6&gt;=3,"s",IF(O$6-$Q$6&gt;=1,"+",IF(O$6-$Q$6&gt;-1,"±",IF(O$6-$Q$6&gt;-3,"-","w"))))</f>
        <v>+</v>
      </c>
      <c r="P14" s="85"/>
      <c r="R14" s="26">
        <f>COUNTIF($D14:$P14,"s")</f>
        <v>1</v>
      </c>
      <c r="S14" s="31">
        <f>COUNTIF($D14:$P14,"+")</f>
        <v>2</v>
      </c>
      <c r="T14" s="26">
        <f>COUNTIF($D14:$P14,"w")</f>
        <v>0</v>
      </c>
      <c r="U14" s="27">
        <f>COUNTIF($D14:$P14,"-")</f>
        <v>1</v>
      </c>
      <c r="V14" s="44">
        <f>COUNTIF($D14:$P14,"±")</f>
        <v>0</v>
      </c>
      <c r="W14" s="31">
        <f>IF(R14&gt;=2,IF(T14+U14=0,1,0),0)</f>
        <v>0</v>
      </c>
      <c r="X14" s="31">
        <f>IF(S14&gt;=1,IF(R14=1,IF(T14+U14=0,1,0),0),0)</f>
        <v>0</v>
      </c>
      <c r="Y14" s="31">
        <f>IF(R14=1,IF(S14+T14+U14=0,1,0),0)</f>
        <v>0</v>
      </c>
      <c r="Z14" s="31">
        <f>IF(S14&gt;=2,IF(R14+T14+U14=0,1,0),0)</f>
        <v>0</v>
      </c>
      <c r="AA14" s="26">
        <f>IF(T14&gt;=2,IF(R14+S14=0,1,0),0)</f>
        <v>0</v>
      </c>
      <c r="AB14" s="31">
        <f>IF(U14&gt;=1,IF(T14=1,IF(R14+S14=0,1,0),0),0)</f>
        <v>0</v>
      </c>
      <c r="AC14" s="31">
        <f>IF(T14=1,IF(R14+S14+U14=0,1,0),0)</f>
        <v>0</v>
      </c>
      <c r="AD14" s="27">
        <f>IF(U14&gt;=2,IF(R14+S14+T14=0,1,0),0)</f>
        <v>0</v>
      </c>
      <c r="AE14" s="27">
        <f>IF(W14+X14+Y14+Z14+AA14+AB14+AC14+AD14=0,1,0)</f>
        <v>1</v>
      </c>
    </row>
    <row r="15" spans="1:31" ht="12">
      <c r="A15" s="72" t="s">
        <v>108</v>
      </c>
      <c r="B15" s="26"/>
      <c r="C15" s="27"/>
      <c r="D15" s="83"/>
      <c r="E15" s="84"/>
      <c r="F15" s="64"/>
      <c r="G15" s="84"/>
      <c r="H15" s="84"/>
      <c r="I15" s="85"/>
      <c r="J15" s="63"/>
      <c r="K15" s="64"/>
      <c r="L15" s="84"/>
      <c r="M15" s="84"/>
      <c r="N15" s="84"/>
      <c r="O15" s="64"/>
      <c r="P15" s="85"/>
      <c r="R15" s="26"/>
      <c r="S15" s="31"/>
      <c r="T15" s="26"/>
      <c r="U15" s="27"/>
      <c r="V15" s="44"/>
      <c r="W15" s="31"/>
      <c r="X15" s="31"/>
      <c r="Y15" s="31"/>
      <c r="Z15" s="31"/>
      <c r="AA15" s="26"/>
      <c r="AB15" s="31"/>
      <c r="AC15" s="31"/>
      <c r="AD15" s="27"/>
      <c r="AE15" s="27"/>
    </row>
    <row r="16" spans="1:31" ht="12">
      <c r="A16" s="33" t="s">
        <v>78</v>
      </c>
      <c r="B16" s="26" t="str">
        <f>IF(W16=1,"○s",IF(X16=1,"○s",IF(Y16=1,"△s",IF(Z16=1,"△s",IF(AE16=1,"×"," ")))))</f>
        <v> </v>
      </c>
      <c r="C16" s="27" t="str">
        <f>IF(AA16=1,"○w",IF(AB16=1,"○w",IF(AC16=1,"△w",IF(AD16=1,"△w",IF(AE16=1,"×"," ")))))</f>
        <v>△w</v>
      </c>
      <c r="D16" s="83"/>
      <c r="E16" s="34" t="str">
        <f>IF(E$6-$C$6&gt;=3,"s",IF(E$6-$C$6&gt;=1,"+",IF(E$6-$C$6&gt;-1,"±",IF(E$6-$C$6&gt;-3,"-","w"))))</f>
        <v>±</v>
      </c>
      <c r="F16" s="84"/>
      <c r="G16" s="84"/>
      <c r="H16" s="34" t="str">
        <f>IF(H$6-$C$6&gt;=3,"s",IF(H$6-$C$6&gt;=1,"+",IF(H$6-$C$6&gt;-1,"±",IF(H$6-$C$6&gt;-3,"-","w"))))</f>
        <v>w</v>
      </c>
      <c r="I16" s="85"/>
      <c r="J16" s="83"/>
      <c r="K16" s="84"/>
      <c r="L16" s="84"/>
      <c r="M16" s="84"/>
      <c r="N16" s="84"/>
      <c r="O16" s="84"/>
      <c r="P16" s="85"/>
      <c r="R16" s="26">
        <f>COUNTIF($D16:$P16,"s")</f>
        <v>0</v>
      </c>
      <c r="S16" s="31">
        <f>COUNTIF($D16:$P16,"+")</f>
        <v>0</v>
      </c>
      <c r="T16" s="26">
        <f>COUNTIF($D16:$P16,"w")</f>
        <v>1</v>
      </c>
      <c r="U16" s="27">
        <f>COUNTIF($D16:$P16,"-")</f>
        <v>0</v>
      </c>
      <c r="V16" s="44">
        <f>COUNTIF($D16:$P16,"±")</f>
        <v>1</v>
      </c>
      <c r="W16" s="31">
        <f>IF(R16&gt;=2,IF(T16+U16=0,1,0),0)</f>
        <v>0</v>
      </c>
      <c r="X16" s="31">
        <f>IF(S16&gt;=1,IF(R16=1,IF(T16+U16=0,1,0),0),0)</f>
        <v>0</v>
      </c>
      <c r="Y16" s="31">
        <f>IF(R16=1,IF(S16+T16+U16=0,1,0),0)</f>
        <v>0</v>
      </c>
      <c r="Z16" s="31">
        <f>IF(S16&gt;=2,IF(R16+T16+U16=0,1,0),0)</f>
        <v>0</v>
      </c>
      <c r="AA16" s="26">
        <f>IF(T16&gt;=2,IF(R16+S16=0,1,0),0)</f>
        <v>0</v>
      </c>
      <c r="AB16" s="31">
        <f>IF(U16&gt;=1,IF(T16=1,IF(R16+S16=0,1,0),0),0)</f>
        <v>0</v>
      </c>
      <c r="AC16" s="31">
        <f>IF(T16=1,IF(R16+S16+U16=0,1,0),0)</f>
        <v>1</v>
      </c>
      <c r="AD16" s="27">
        <f>IF(U16&gt;=2,IF(R16+S16+T16=0,1,0),0)</f>
        <v>0</v>
      </c>
      <c r="AE16" s="27">
        <f>IF(W16+X16+Y16+Z16+AA16+AB16+AC16+AD16=0,1,0)</f>
        <v>0</v>
      </c>
    </row>
    <row r="17" spans="1:31" ht="12">
      <c r="A17" s="33" t="s">
        <v>79</v>
      </c>
      <c r="B17" s="26" t="str">
        <f>IF(W17=1,"○s",IF(X17=1,"○s",IF(Y17=1,"△s",IF(Z17=1,"△s",IF(AE17=1,"×"," ")))))</f>
        <v>×</v>
      </c>
      <c r="C17" s="27" t="str">
        <f>IF(AA17=1,"○w",IF(AB17=1,"○w",IF(AC17=1,"△w",IF(AD17=1,"△w",IF(AE17=1,"×"," ")))))</f>
        <v>×</v>
      </c>
      <c r="D17" s="83"/>
      <c r="E17" s="84"/>
      <c r="F17" s="84"/>
      <c r="G17" s="84"/>
      <c r="H17" s="84"/>
      <c r="I17" s="85"/>
      <c r="J17" s="83"/>
      <c r="K17" s="34" t="str">
        <f>IF(K$6-$Q$6&gt;=3,"s",IF(K$6-$Q$6&gt;=1,"+",IF(K$6-$Q$6&gt;-1,"±",IF(K$6-$Q$6&gt;-3,"-","w"))))</f>
        <v>-</v>
      </c>
      <c r="L17" s="84"/>
      <c r="M17" s="84"/>
      <c r="N17" s="34" t="str">
        <f>IF(N$6-$Q$6&gt;=3,"s",IF(N$6-$Q$6&gt;=1,"+",IF(N$6-$Q$6&gt;-1,"±",IF(N$6-$Q$6&gt;-3,"-","w"))))</f>
        <v>-</v>
      </c>
      <c r="O17" s="34" t="str">
        <f>IF(O$6-$Q$6&gt;=3,"s",IF(O$6-$Q$6&gt;=1,"+",IF(O$6-$Q$6&gt;-1,"±",IF(O$6-$Q$6&gt;-3,"-","w"))))</f>
        <v>+</v>
      </c>
      <c r="P17" s="85"/>
      <c r="R17" s="26">
        <f>COUNTIF($D17:$P17,"s")</f>
        <v>0</v>
      </c>
      <c r="S17" s="31">
        <f>COUNTIF($D17:$P17,"+")</f>
        <v>1</v>
      </c>
      <c r="T17" s="26">
        <f>COUNTIF($D17:$P17,"w")</f>
        <v>0</v>
      </c>
      <c r="U17" s="27">
        <f>COUNTIF($D17:$P17,"-")</f>
        <v>2</v>
      </c>
      <c r="V17" s="44">
        <f>COUNTIF($D17:$P17,"±")</f>
        <v>0</v>
      </c>
      <c r="W17" s="31">
        <f>IF(R17&gt;=2,IF(T17+U17=0,1,0),0)</f>
        <v>0</v>
      </c>
      <c r="X17" s="31">
        <f>IF(S17&gt;=1,IF(R17=1,IF(T17+U17=0,1,0),0),0)</f>
        <v>0</v>
      </c>
      <c r="Y17" s="31">
        <f>IF(R17=1,IF(S17+T17+U17=0,1,0),0)</f>
        <v>0</v>
      </c>
      <c r="Z17" s="31">
        <f>IF(S17&gt;=2,IF(R17+T17+U17=0,1,0),0)</f>
        <v>0</v>
      </c>
      <c r="AA17" s="26">
        <f>IF(T17&gt;=2,IF(R17+S17=0,1,0),0)</f>
        <v>0</v>
      </c>
      <c r="AB17" s="31">
        <f>IF(U17&gt;=1,IF(T17=1,IF(R17+S17=0,1,0),0),0)</f>
        <v>0</v>
      </c>
      <c r="AC17" s="31">
        <f>IF(T17=1,IF(R17+S17+U17=0,1,0),0)</f>
        <v>0</v>
      </c>
      <c r="AD17" s="27">
        <f>IF(U17&gt;=2,IF(R17+S17+T17=0,1,0),0)</f>
        <v>0</v>
      </c>
      <c r="AE17" s="27">
        <f>IF(W17+X17+Y17+Z17+AA17+AB17+AC17+AD17=0,1,0)</f>
        <v>1</v>
      </c>
    </row>
    <row r="18" spans="1:31" ht="12">
      <c r="A18" s="48" t="s">
        <v>76</v>
      </c>
      <c r="B18" s="26" t="str">
        <f>IF(W18=1,"○s",IF(X18=1,"○s",IF(Y18=1,"△s",IF(Z18=1,"△s",IF(AE18=1,"×"," ")))))</f>
        <v>×</v>
      </c>
      <c r="C18" s="27" t="str">
        <f>IF(AA18=1,"○w",IF(AB18=1,"○w",IF(AC18=1,"△w",IF(AD18=1,"△w",IF(AE18=1,"×"," ")))))</f>
        <v>×</v>
      </c>
      <c r="D18" s="91"/>
      <c r="E18" s="60" t="str">
        <f>IF(E$6-$C$6&gt;=3,"s",IF(E$6-$C$6&gt;=1,"+",IF(E$6-$C$6&gt;-1,"±",IF(E$6-$C$6&gt;-3,"-","w"))))</f>
        <v>±</v>
      </c>
      <c r="F18" s="92"/>
      <c r="G18" s="92"/>
      <c r="H18" s="60" t="str">
        <f>IF(H$6-$C$6&gt;=3,"s",IF(H$6-$C$6&gt;=1,"+",IF(H$6-$C$6&gt;-1,"±",IF(H$6-$C$6&gt;-3,"-","w"))))</f>
        <v>w</v>
      </c>
      <c r="I18" s="61" t="str">
        <f>IF(I$6-$C$6&gt;=3,"s",IF(I$6-$C$6&gt;=1,"+",IF(I$6-$C$6&gt;-1,"±",IF(I$6-$C$6&gt;-3,"-","w"))))</f>
        <v>-</v>
      </c>
      <c r="J18" s="94" t="str">
        <f>IF(J$6-$Q$6&gt;=3,"s",IF(J$6-$Q$6&gt;=1,"+",IF(J$6-$Q$6&gt;-1,"±",IF(J$6-$Q$6&gt;-3,"-","w"))))</f>
        <v>+</v>
      </c>
      <c r="K18" s="92"/>
      <c r="L18" s="92"/>
      <c r="M18" s="92"/>
      <c r="N18" s="92"/>
      <c r="O18" s="92"/>
      <c r="P18" s="93"/>
      <c r="R18" s="26">
        <f>COUNTIF($D18:$P18,"s")</f>
        <v>0</v>
      </c>
      <c r="S18" s="31">
        <f>COUNTIF($D18:$P18,"+")</f>
        <v>1</v>
      </c>
      <c r="T18" s="26">
        <f>COUNTIF($D18:$P18,"w")</f>
        <v>1</v>
      </c>
      <c r="U18" s="27">
        <f>COUNTIF($D18:$P18,"-")</f>
        <v>1</v>
      </c>
      <c r="V18" s="44">
        <f>COUNTIF($D18:$P18,"±")</f>
        <v>1</v>
      </c>
      <c r="W18" s="31">
        <f>IF(R18&gt;=2,IF(T18+U18=0,1,0),0)</f>
        <v>0</v>
      </c>
      <c r="X18" s="31">
        <f>IF(S18&gt;=1,IF(R18=1,IF(T18+U18=0,1,0),0),0)</f>
        <v>0</v>
      </c>
      <c r="Y18" s="31">
        <f>IF(R18=1,IF(S18+T18+U18=0,1,0),0)</f>
        <v>0</v>
      </c>
      <c r="Z18" s="31">
        <f>IF(S18&gt;=2,IF(R18+T18+U18=0,1,0),0)</f>
        <v>0</v>
      </c>
      <c r="AA18" s="26">
        <f>IF(T18&gt;=2,IF(R18+S18=0,1,0),0)</f>
        <v>0</v>
      </c>
      <c r="AB18" s="31">
        <f>IF(U18&gt;=1,IF(T18=1,IF(R18+S18=0,1,0),0),0)</f>
        <v>0</v>
      </c>
      <c r="AC18" s="31">
        <f>IF(T18=1,IF(R18+S18+U18=0,1,0),0)</f>
        <v>0</v>
      </c>
      <c r="AD18" s="27">
        <f>IF(U18&gt;=2,IF(R18+S18+T18=0,1,0),0)</f>
        <v>0</v>
      </c>
      <c r="AE18" s="27">
        <f>IF(W18+X18+Y18+Z18+AA18+AB18+AC18+AD18=0,1,0)</f>
        <v>1</v>
      </c>
    </row>
    <row r="19" spans="1:31" ht="12">
      <c r="A19" s="49" t="s">
        <v>109</v>
      </c>
      <c r="B19" s="3"/>
      <c r="C19" s="5"/>
      <c r="D19" s="80"/>
      <c r="E19" s="81"/>
      <c r="F19" s="81"/>
      <c r="G19" s="81"/>
      <c r="H19" s="81"/>
      <c r="I19" s="82"/>
      <c r="J19" s="80"/>
      <c r="K19" s="81"/>
      <c r="L19" s="81"/>
      <c r="M19" s="81"/>
      <c r="N19" s="81"/>
      <c r="O19" s="81"/>
      <c r="P19" s="82"/>
      <c r="R19" s="4"/>
      <c r="S19" s="3"/>
      <c r="T19" s="4"/>
      <c r="U19" s="5"/>
      <c r="V19" s="32"/>
      <c r="W19" s="3"/>
      <c r="X19" s="3"/>
      <c r="Y19" s="3"/>
      <c r="Z19" s="3"/>
      <c r="AA19" s="4"/>
      <c r="AB19" s="3"/>
      <c r="AC19" s="3"/>
      <c r="AD19" s="5"/>
      <c r="AE19" s="5"/>
    </row>
    <row r="20" spans="1:31" ht="12">
      <c r="A20" s="33" t="s">
        <v>68</v>
      </c>
      <c r="B20" s="26" t="str">
        <f aca="true" t="shared" si="2" ref="B20:B29">IF(W20=1,"○s",IF(X20=1,"○s",IF(Y20=1,"△s",IF(Z20=1,"△s",IF(AE20=1,"×"," ")))))</f>
        <v>×</v>
      </c>
      <c r="C20" s="27" t="str">
        <f aca="true" t="shared" si="3" ref="C20:C29">IF(AA20=1,"○w",IF(AB20=1,"○w",IF(AC20=1,"△w",IF(AD20=1,"△w",IF(AE20=1,"×"," ")))))</f>
        <v>×</v>
      </c>
      <c r="D20" s="71" t="str">
        <f aca="true" t="shared" si="4" ref="D20:D26">IF(D$6-$C$6&gt;=3,"s",IF(D$6-$C$6&gt;=1,"+",IF(D$6-$C$6&gt;-1,"±",IF(D$6-$C$6&gt;-3,"-","w"))))</f>
        <v>±</v>
      </c>
      <c r="E20" s="84"/>
      <c r="F20" s="84"/>
      <c r="G20" s="84"/>
      <c r="H20" s="84"/>
      <c r="I20" s="85"/>
      <c r="J20" s="71" t="str">
        <f>IF(J$6-$Q$6&gt;=3,"s",IF(J$6-$Q$6&gt;=1,"+",IF(J$6-$Q$6&gt;-1,"±",IF(J$6-$Q$6&gt;-3,"-","w"))))</f>
        <v>+</v>
      </c>
      <c r="K20" s="84"/>
      <c r="L20" s="84"/>
      <c r="M20" s="84"/>
      <c r="N20" s="84"/>
      <c r="O20" s="84"/>
      <c r="P20" s="85"/>
      <c r="R20" s="26">
        <f aca="true" t="shared" si="5" ref="R20:R29">COUNTIF($D20:$P20,"s")</f>
        <v>0</v>
      </c>
      <c r="S20" s="31">
        <f aca="true" t="shared" si="6" ref="S20:S29">COUNTIF($D20:$P20,"+")</f>
        <v>1</v>
      </c>
      <c r="T20" s="26">
        <f aca="true" t="shared" si="7" ref="T20:T29">COUNTIF($D20:$P20,"w")</f>
        <v>0</v>
      </c>
      <c r="U20" s="27">
        <f aca="true" t="shared" si="8" ref="U20:U29">COUNTIF($D20:$P20,"-")</f>
        <v>0</v>
      </c>
      <c r="V20" s="44">
        <f aca="true" t="shared" si="9" ref="V20:V29">COUNTIF($D20:$P20,"±")</f>
        <v>1</v>
      </c>
      <c r="W20" s="31">
        <f aca="true" t="shared" si="10" ref="W20:W29">IF(R20&gt;=2,IF(T20+U20=0,1,0),0)</f>
        <v>0</v>
      </c>
      <c r="X20" s="31">
        <f aca="true" t="shared" si="11" ref="X20:X29">IF(S20&gt;=1,IF(R20=1,IF(T20+U20=0,1,0),0),0)</f>
        <v>0</v>
      </c>
      <c r="Y20" s="31">
        <f aca="true" t="shared" si="12" ref="Y20:Y29">IF(R20=1,IF(S20+T20+U20=0,1,0),0)</f>
        <v>0</v>
      </c>
      <c r="Z20" s="31">
        <f aca="true" t="shared" si="13" ref="Z20:Z29">IF(S20&gt;=2,IF(R20+T20+U20=0,1,0),0)</f>
        <v>0</v>
      </c>
      <c r="AA20" s="26">
        <f aca="true" t="shared" si="14" ref="AA20:AA29">IF(T20&gt;=2,IF(R20+S20=0,1,0),0)</f>
        <v>0</v>
      </c>
      <c r="AB20" s="31">
        <f aca="true" t="shared" si="15" ref="AB20:AB29">IF(U20&gt;=1,IF(T20=1,IF(R20+S20=0,1,0),0),0)</f>
        <v>0</v>
      </c>
      <c r="AC20" s="31">
        <f aca="true" t="shared" si="16" ref="AC20:AC29">IF(T20=1,IF(R20+S20+U20=0,1,0),0)</f>
        <v>0</v>
      </c>
      <c r="AD20" s="27">
        <f aca="true" t="shared" si="17" ref="AD20:AD29">IF(U20&gt;=2,IF(R20+S20+T20=0,1,0),0)</f>
        <v>0</v>
      </c>
      <c r="AE20" s="27">
        <f aca="true" t="shared" si="18" ref="AE20:AE29">IF(W20+X20+Y20+Z20+AA20+AB20+AC20+AD20=0,1,0)</f>
        <v>1</v>
      </c>
    </row>
    <row r="21" spans="1:31" ht="12">
      <c r="A21" s="72" t="s">
        <v>72</v>
      </c>
      <c r="B21" s="26" t="str">
        <f t="shared" si="2"/>
        <v> </v>
      </c>
      <c r="C21" s="27" t="str">
        <f t="shared" si="3"/>
        <v>○w</v>
      </c>
      <c r="D21" s="71" t="str">
        <f t="shared" si="4"/>
        <v>±</v>
      </c>
      <c r="E21" s="84"/>
      <c r="F21" s="84"/>
      <c r="G21" s="34" t="str">
        <f>IF(G$6-$C$6&gt;=3,"s",IF(G$6-$C$6&gt;=1,"+",IF(G$6-$C$6&gt;-1,"±",IF(G$6-$C$6&gt;-3,"-","w"))))</f>
        <v>w</v>
      </c>
      <c r="H21" s="34" t="str">
        <f>IF(H$6-$C$6&gt;=3,"s",IF(H$6-$C$6&gt;=1,"+",IF(H$6-$C$6&gt;-1,"±",IF(H$6-$C$6&gt;-3,"-","w"))))</f>
        <v>w</v>
      </c>
      <c r="I21" s="85"/>
      <c r="J21" s="83"/>
      <c r="K21" s="84"/>
      <c r="L21" s="34" t="str">
        <f>IF(L$6-$Q$6&gt;=3,"s",IF(L$6-$Q$6&gt;=1,"+",IF(L$6-$Q$6&gt;-1,"±",IF(L$6-$Q$6&gt;-3,"-","w"))))</f>
        <v>±</v>
      </c>
      <c r="M21" s="84"/>
      <c r="N21" s="84"/>
      <c r="O21" s="84"/>
      <c r="P21" s="85"/>
      <c r="R21" s="26">
        <f t="shared" si="5"/>
        <v>0</v>
      </c>
      <c r="S21" s="31">
        <f t="shared" si="6"/>
        <v>0</v>
      </c>
      <c r="T21" s="26">
        <f t="shared" si="7"/>
        <v>2</v>
      </c>
      <c r="U21" s="27">
        <f t="shared" si="8"/>
        <v>0</v>
      </c>
      <c r="V21" s="44">
        <f t="shared" si="9"/>
        <v>2</v>
      </c>
      <c r="W21" s="31">
        <f t="shared" si="10"/>
        <v>0</v>
      </c>
      <c r="X21" s="31">
        <f t="shared" si="11"/>
        <v>0</v>
      </c>
      <c r="Y21" s="31">
        <f t="shared" si="12"/>
        <v>0</v>
      </c>
      <c r="Z21" s="31">
        <f t="shared" si="13"/>
        <v>0</v>
      </c>
      <c r="AA21" s="26">
        <f t="shared" si="14"/>
        <v>1</v>
      </c>
      <c r="AB21" s="31">
        <f t="shared" si="15"/>
        <v>0</v>
      </c>
      <c r="AC21" s="31">
        <f t="shared" si="16"/>
        <v>0</v>
      </c>
      <c r="AD21" s="27">
        <f t="shared" si="17"/>
        <v>0</v>
      </c>
      <c r="AE21" s="27">
        <f t="shared" si="18"/>
        <v>0</v>
      </c>
    </row>
    <row r="22" spans="1:31" ht="12">
      <c r="A22" s="33" t="s">
        <v>75</v>
      </c>
      <c r="B22" s="26" t="str">
        <f t="shared" si="2"/>
        <v> </v>
      </c>
      <c r="C22" s="27" t="str">
        <f t="shared" si="3"/>
        <v>△w</v>
      </c>
      <c r="D22" s="71" t="str">
        <f t="shared" si="4"/>
        <v>±</v>
      </c>
      <c r="E22" s="34" t="str">
        <f>IF(E$6-$C$6&gt;=3,"s",IF(E$6-$C$6&gt;=1,"+",IF(E$6-$C$6&gt;-1,"±",IF(E$6-$C$6&gt;-3,"-","w"))))</f>
        <v>±</v>
      </c>
      <c r="F22" s="84"/>
      <c r="G22" s="34" t="str">
        <f>IF(G$6-$C$6&gt;=3,"s",IF(G$6-$C$6&gt;=1,"+",IF(G$6-$C$6&gt;-1,"±",IF(G$6-$C$6&gt;-3,"-","w"))))</f>
        <v>w</v>
      </c>
      <c r="H22" s="84"/>
      <c r="I22" s="85"/>
      <c r="J22" s="83"/>
      <c r="K22" s="84"/>
      <c r="L22" s="84"/>
      <c r="M22" s="84"/>
      <c r="N22" s="84"/>
      <c r="O22" s="84"/>
      <c r="P22" s="85"/>
      <c r="R22" s="26">
        <f t="shared" si="5"/>
        <v>0</v>
      </c>
      <c r="S22" s="31">
        <f t="shared" si="6"/>
        <v>0</v>
      </c>
      <c r="T22" s="26">
        <f t="shared" si="7"/>
        <v>1</v>
      </c>
      <c r="U22" s="27">
        <f t="shared" si="8"/>
        <v>0</v>
      </c>
      <c r="V22" s="44">
        <f t="shared" si="9"/>
        <v>2</v>
      </c>
      <c r="W22" s="31">
        <f t="shared" si="10"/>
        <v>0</v>
      </c>
      <c r="X22" s="31">
        <f t="shared" si="11"/>
        <v>0</v>
      </c>
      <c r="Y22" s="31">
        <f t="shared" si="12"/>
        <v>0</v>
      </c>
      <c r="Z22" s="31">
        <f t="shared" si="13"/>
        <v>0</v>
      </c>
      <c r="AA22" s="26">
        <f t="shared" si="14"/>
        <v>0</v>
      </c>
      <c r="AB22" s="31">
        <f t="shared" si="15"/>
        <v>0</v>
      </c>
      <c r="AC22" s="31">
        <f t="shared" si="16"/>
        <v>1</v>
      </c>
      <c r="AD22" s="27">
        <f t="shared" si="17"/>
        <v>0</v>
      </c>
      <c r="AE22" s="27">
        <f t="shared" si="18"/>
        <v>0</v>
      </c>
    </row>
    <row r="23" spans="1:31" ht="12">
      <c r="A23" s="33" t="s">
        <v>77</v>
      </c>
      <c r="B23" s="26" t="str">
        <f t="shared" si="2"/>
        <v> </v>
      </c>
      <c r="C23" s="27" t="str">
        <f t="shared" si="3"/>
        <v>△w</v>
      </c>
      <c r="D23" s="71" t="str">
        <f t="shared" si="4"/>
        <v>±</v>
      </c>
      <c r="E23" s="34" t="str">
        <f>IF(E$6-$C$6&gt;=3,"s",IF(E$6-$C$6&gt;=1,"+",IF(E$6-$C$6&gt;-1,"±",IF(E$6-$C$6&gt;-3,"-","w"))))</f>
        <v>±</v>
      </c>
      <c r="F23" s="84"/>
      <c r="G23" s="34" t="str">
        <f>IF(G$6-$C$6&gt;=3,"s",IF(G$6-$C$6&gt;=1,"+",IF(G$6-$C$6&gt;-1,"±",IF(G$6-$C$6&gt;-3,"-","w"))))</f>
        <v>w</v>
      </c>
      <c r="H23" s="84"/>
      <c r="I23" s="85"/>
      <c r="J23" s="83"/>
      <c r="K23" s="84"/>
      <c r="L23" s="84"/>
      <c r="M23" s="84"/>
      <c r="N23" s="84"/>
      <c r="O23" s="84"/>
      <c r="P23" s="85"/>
      <c r="R23" s="26">
        <f t="shared" si="5"/>
        <v>0</v>
      </c>
      <c r="S23" s="31">
        <f t="shared" si="6"/>
        <v>0</v>
      </c>
      <c r="T23" s="26">
        <f t="shared" si="7"/>
        <v>1</v>
      </c>
      <c r="U23" s="27">
        <f t="shared" si="8"/>
        <v>0</v>
      </c>
      <c r="V23" s="44">
        <f t="shared" si="9"/>
        <v>2</v>
      </c>
      <c r="W23" s="31">
        <f t="shared" si="10"/>
        <v>0</v>
      </c>
      <c r="X23" s="31">
        <f t="shared" si="11"/>
        <v>0</v>
      </c>
      <c r="Y23" s="31">
        <f t="shared" si="12"/>
        <v>0</v>
      </c>
      <c r="Z23" s="31">
        <f t="shared" si="13"/>
        <v>0</v>
      </c>
      <c r="AA23" s="26">
        <f t="shared" si="14"/>
        <v>0</v>
      </c>
      <c r="AB23" s="31">
        <f t="shared" si="15"/>
        <v>0</v>
      </c>
      <c r="AC23" s="31">
        <f t="shared" si="16"/>
        <v>1</v>
      </c>
      <c r="AD23" s="27">
        <f t="shared" si="17"/>
        <v>0</v>
      </c>
      <c r="AE23" s="27">
        <f t="shared" si="18"/>
        <v>0</v>
      </c>
    </row>
    <row r="24" spans="1:31" ht="12">
      <c r="A24" s="33" t="s">
        <v>80</v>
      </c>
      <c r="B24" s="26" t="str">
        <f t="shared" si="2"/>
        <v> </v>
      </c>
      <c r="C24" s="27" t="str">
        <f t="shared" si="3"/>
        <v>△w</v>
      </c>
      <c r="D24" s="71" t="str">
        <f t="shared" si="4"/>
        <v>±</v>
      </c>
      <c r="E24" s="84"/>
      <c r="F24" s="84"/>
      <c r="G24" s="34" t="str">
        <f>IF(G$6-$C$6&gt;=3,"s",IF(G$6-$C$6&gt;=1,"+",IF(G$6-$C$6&gt;-1,"±",IF(G$6-$C$6&gt;-3,"-","w"))))</f>
        <v>w</v>
      </c>
      <c r="H24" s="84"/>
      <c r="I24" s="85"/>
      <c r="J24" s="83"/>
      <c r="K24" s="84"/>
      <c r="L24" s="84"/>
      <c r="M24" s="84"/>
      <c r="N24" s="84"/>
      <c r="O24" s="84"/>
      <c r="P24" s="85"/>
      <c r="R24" s="26">
        <f t="shared" si="5"/>
        <v>0</v>
      </c>
      <c r="S24" s="31">
        <f t="shared" si="6"/>
        <v>0</v>
      </c>
      <c r="T24" s="26">
        <f t="shared" si="7"/>
        <v>1</v>
      </c>
      <c r="U24" s="27">
        <f t="shared" si="8"/>
        <v>0</v>
      </c>
      <c r="V24" s="44">
        <f t="shared" si="9"/>
        <v>1</v>
      </c>
      <c r="W24" s="31">
        <f t="shared" si="10"/>
        <v>0</v>
      </c>
      <c r="X24" s="31">
        <f t="shared" si="11"/>
        <v>0</v>
      </c>
      <c r="Y24" s="31">
        <f t="shared" si="12"/>
        <v>0</v>
      </c>
      <c r="Z24" s="31">
        <f t="shared" si="13"/>
        <v>0</v>
      </c>
      <c r="AA24" s="26">
        <f t="shared" si="14"/>
        <v>0</v>
      </c>
      <c r="AB24" s="31">
        <f t="shared" si="15"/>
        <v>0</v>
      </c>
      <c r="AC24" s="31">
        <f t="shared" si="16"/>
        <v>1</v>
      </c>
      <c r="AD24" s="27">
        <f t="shared" si="17"/>
        <v>0</v>
      </c>
      <c r="AE24" s="27">
        <f t="shared" si="18"/>
        <v>0</v>
      </c>
    </row>
    <row r="25" spans="1:31" ht="12">
      <c r="A25" s="33" t="s">
        <v>74</v>
      </c>
      <c r="B25" s="26" t="str">
        <f t="shared" si="2"/>
        <v> </v>
      </c>
      <c r="C25" s="27" t="str">
        <f t="shared" si="3"/>
        <v>△w</v>
      </c>
      <c r="D25" s="71" t="str">
        <f t="shared" si="4"/>
        <v>±</v>
      </c>
      <c r="E25" s="84"/>
      <c r="F25" s="84"/>
      <c r="G25" s="34" t="str">
        <f>IF(G$6-$C$6&gt;=3,"s",IF(G$6-$C$6&gt;=1,"+",IF(G$6-$C$6&gt;-1,"±",IF(G$6-$C$6&gt;-3,"-","w"))))</f>
        <v>w</v>
      </c>
      <c r="H25" s="84"/>
      <c r="I25" s="85"/>
      <c r="J25" s="83"/>
      <c r="K25" s="84"/>
      <c r="L25" s="84"/>
      <c r="M25" s="84"/>
      <c r="N25" s="84"/>
      <c r="O25" s="84"/>
      <c r="P25" s="85"/>
      <c r="R25" s="26">
        <f t="shared" si="5"/>
        <v>0</v>
      </c>
      <c r="S25" s="31">
        <f t="shared" si="6"/>
        <v>0</v>
      </c>
      <c r="T25" s="26">
        <f t="shared" si="7"/>
        <v>1</v>
      </c>
      <c r="U25" s="27">
        <f t="shared" si="8"/>
        <v>0</v>
      </c>
      <c r="V25" s="44">
        <f t="shared" si="9"/>
        <v>1</v>
      </c>
      <c r="W25" s="31">
        <f t="shared" si="10"/>
        <v>0</v>
      </c>
      <c r="X25" s="31">
        <f t="shared" si="11"/>
        <v>0</v>
      </c>
      <c r="Y25" s="31">
        <f t="shared" si="12"/>
        <v>0</v>
      </c>
      <c r="Z25" s="31">
        <f t="shared" si="13"/>
        <v>0</v>
      </c>
      <c r="AA25" s="26">
        <f t="shared" si="14"/>
        <v>0</v>
      </c>
      <c r="AB25" s="31">
        <f t="shared" si="15"/>
        <v>0</v>
      </c>
      <c r="AC25" s="31">
        <f t="shared" si="16"/>
        <v>1</v>
      </c>
      <c r="AD25" s="27">
        <f t="shared" si="17"/>
        <v>0</v>
      </c>
      <c r="AE25" s="27">
        <f t="shared" si="18"/>
        <v>0</v>
      </c>
    </row>
    <row r="26" spans="1:31" ht="12">
      <c r="A26" s="33" t="s">
        <v>81</v>
      </c>
      <c r="B26" s="26" t="str">
        <f t="shared" si="2"/>
        <v>×</v>
      </c>
      <c r="C26" s="27" t="str">
        <f t="shared" si="3"/>
        <v>×</v>
      </c>
      <c r="D26" s="71" t="str">
        <f t="shared" si="4"/>
        <v>±</v>
      </c>
      <c r="E26" s="84"/>
      <c r="F26" s="34" t="str">
        <f>IF(F$6-$C$6&gt;=3,"s",IF(F$6-$C$6&gt;=1,"+",IF(F$6-$C$6&gt;-1,"±",IF(F$6-$C$6&gt;-3,"-","w"))))</f>
        <v>s</v>
      </c>
      <c r="G26" s="34" t="str">
        <f>IF(G$6-$C$6&gt;=3,"s",IF(G$6-$C$6&gt;=1,"+",IF(G$6-$C$6&gt;-1,"±",IF(G$6-$C$6&gt;-3,"-","w"))))</f>
        <v>w</v>
      </c>
      <c r="H26" s="84"/>
      <c r="I26" s="85"/>
      <c r="J26" s="83"/>
      <c r="K26" s="84"/>
      <c r="L26" s="84"/>
      <c r="M26" s="84"/>
      <c r="N26" s="84"/>
      <c r="O26" s="84"/>
      <c r="P26" s="85"/>
      <c r="R26" s="26">
        <f t="shared" si="5"/>
        <v>1</v>
      </c>
      <c r="S26" s="31">
        <f t="shared" si="6"/>
        <v>0</v>
      </c>
      <c r="T26" s="26">
        <f t="shared" si="7"/>
        <v>1</v>
      </c>
      <c r="U26" s="27">
        <f t="shared" si="8"/>
        <v>0</v>
      </c>
      <c r="V26" s="44">
        <f t="shared" si="9"/>
        <v>1</v>
      </c>
      <c r="W26" s="31">
        <f t="shared" si="10"/>
        <v>0</v>
      </c>
      <c r="X26" s="31">
        <f t="shared" si="11"/>
        <v>0</v>
      </c>
      <c r="Y26" s="31">
        <f t="shared" si="12"/>
        <v>0</v>
      </c>
      <c r="Z26" s="31">
        <f t="shared" si="13"/>
        <v>0</v>
      </c>
      <c r="AA26" s="26">
        <f t="shared" si="14"/>
        <v>0</v>
      </c>
      <c r="AB26" s="31">
        <f t="shared" si="15"/>
        <v>0</v>
      </c>
      <c r="AC26" s="31">
        <f t="shared" si="16"/>
        <v>0</v>
      </c>
      <c r="AD26" s="27">
        <f t="shared" si="17"/>
        <v>0</v>
      </c>
      <c r="AE26" s="27">
        <f t="shared" si="18"/>
        <v>1</v>
      </c>
    </row>
    <row r="27" spans="1:31" ht="12">
      <c r="A27" s="33" t="s">
        <v>73</v>
      </c>
      <c r="B27" s="26" t="str">
        <f t="shared" si="2"/>
        <v> </v>
      </c>
      <c r="C27" s="27" t="str">
        <f t="shared" si="3"/>
        <v>△w</v>
      </c>
      <c r="D27" s="83"/>
      <c r="E27" s="34" t="str">
        <f>IF(E$6-$C$6&gt;=3,"s",IF(E$6-$C$6&gt;=1,"+",IF(E$6-$C$6&gt;-1,"±",IF(E$6-$C$6&gt;-3,"-","w"))))</f>
        <v>±</v>
      </c>
      <c r="F27" s="84"/>
      <c r="G27" s="84"/>
      <c r="H27" s="84"/>
      <c r="I27" s="37" t="str">
        <f>IF(I$6-$C$6&gt;=3,"s",IF(I$6-$C$6&gt;=1,"+",IF(I$6-$C$6&gt;-1,"±",IF(I$6-$C$6&gt;-3,"-","w"))))</f>
        <v>-</v>
      </c>
      <c r="J27" s="83"/>
      <c r="K27" s="84"/>
      <c r="L27" s="84"/>
      <c r="M27" s="84"/>
      <c r="N27" s="34" t="str">
        <f>IF(N$6-$Q$6&gt;=3,"s",IF(N$6-$Q$6&gt;=1,"+",IF(N$6-$Q$6&gt;-1,"±",IF(N$6-$Q$6&gt;-3,"-","w"))))</f>
        <v>-</v>
      </c>
      <c r="O27" s="84"/>
      <c r="P27" s="85"/>
      <c r="R27" s="26">
        <f t="shared" si="5"/>
        <v>0</v>
      </c>
      <c r="S27" s="31">
        <f t="shared" si="6"/>
        <v>0</v>
      </c>
      <c r="T27" s="26">
        <f t="shared" si="7"/>
        <v>0</v>
      </c>
      <c r="U27" s="27">
        <f t="shared" si="8"/>
        <v>2</v>
      </c>
      <c r="V27" s="44">
        <f t="shared" si="9"/>
        <v>1</v>
      </c>
      <c r="W27" s="31">
        <f t="shared" si="10"/>
        <v>0</v>
      </c>
      <c r="X27" s="31">
        <f t="shared" si="11"/>
        <v>0</v>
      </c>
      <c r="Y27" s="31">
        <f t="shared" si="12"/>
        <v>0</v>
      </c>
      <c r="Z27" s="31">
        <f t="shared" si="13"/>
        <v>0</v>
      </c>
      <c r="AA27" s="26">
        <f t="shared" si="14"/>
        <v>0</v>
      </c>
      <c r="AB27" s="31">
        <f t="shared" si="15"/>
        <v>0</v>
      </c>
      <c r="AC27" s="31">
        <f t="shared" si="16"/>
        <v>0</v>
      </c>
      <c r="AD27" s="27">
        <f t="shared" si="17"/>
        <v>1</v>
      </c>
      <c r="AE27" s="27">
        <f t="shared" si="18"/>
        <v>0</v>
      </c>
    </row>
    <row r="28" spans="1:31" ht="12">
      <c r="A28" s="48" t="s">
        <v>110</v>
      </c>
      <c r="B28" s="26" t="str">
        <f t="shared" si="2"/>
        <v>×</v>
      </c>
      <c r="C28" s="27" t="str">
        <f t="shared" si="3"/>
        <v>×</v>
      </c>
      <c r="D28" s="91"/>
      <c r="E28" s="92"/>
      <c r="F28" s="92"/>
      <c r="G28" s="92"/>
      <c r="H28" s="92"/>
      <c r="I28" s="93"/>
      <c r="J28" s="71" t="str">
        <f>IF(J$6-$Q$6&gt;=3,"s",IF(J$6-$Q$6&gt;=1,"+",IF(J$6-$Q$6&gt;-1,"±",IF(J$6-$Q$6&gt;-3,"-","w"))))</f>
        <v>+</v>
      </c>
      <c r="K28" s="84"/>
      <c r="L28" s="92"/>
      <c r="M28" s="92"/>
      <c r="N28" s="34" t="str">
        <f>IF(N$6-$Q$6&gt;=3,"s",IF(N$6-$Q$6&gt;=1,"+",IF(N$6-$Q$6&gt;-1,"±",IF(N$6-$Q$6&gt;-3,"-","w"))))</f>
        <v>-</v>
      </c>
      <c r="O28" s="84"/>
      <c r="P28" s="93"/>
      <c r="R28" s="19">
        <f t="shared" si="5"/>
        <v>0</v>
      </c>
      <c r="S28" s="20">
        <f t="shared" si="6"/>
        <v>1</v>
      </c>
      <c r="T28" s="19">
        <f t="shared" si="7"/>
        <v>0</v>
      </c>
      <c r="U28" s="21">
        <f t="shared" si="8"/>
        <v>1</v>
      </c>
      <c r="V28" s="17">
        <f t="shared" si="9"/>
        <v>0</v>
      </c>
      <c r="W28" s="20">
        <f t="shared" si="10"/>
        <v>0</v>
      </c>
      <c r="X28" s="20">
        <f t="shared" si="11"/>
        <v>0</v>
      </c>
      <c r="Y28" s="20">
        <f t="shared" si="12"/>
        <v>0</v>
      </c>
      <c r="Z28" s="20">
        <f t="shared" si="13"/>
        <v>0</v>
      </c>
      <c r="AA28" s="19">
        <f t="shared" si="14"/>
        <v>0</v>
      </c>
      <c r="AB28" s="20">
        <f t="shared" si="15"/>
        <v>0</v>
      </c>
      <c r="AC28" s="20">
        <f t="shared" si="16"/>
        <v>0</v>
      </c>
      <c r="AD28" s="21">
        <f t="shared" si="17"/>
        <v>0</v>
      </c>
      <c r="AE28" s="21">
        <f t="shared" si="18"/>
        <v>1</v>
      </c>
    </row>
    <row r="29" spans="1:31" ht="12">
      <c r="A29" s="95" t="s">
        <v>139</v>
      </c>
      <c r="B29" s="7" t="str">
        <f t="shared" si="2"/>
        <v>×</v>
      </c>
      <c r="C29" s="14" t="str">
        <f t="shared" si="3"/>
        <v>×</v>
      </c>
      <c r="D29" s="96"/>
      <c r="E29" s="97"/>
      <c r="F29" s="97"/>
      <c r="G29" s="97"/>
      <c r="H29" s="97"/>
      <c r="I29" s="98"/>
      <c r="J29" s="99" t="str">
        <f>IF(J$6-$Q$6&gt;=3,"s",IF(J$6-$Q$6&gt;=1,"+",IF(J$6-$Q$6&gt;-1,"±",IF(J$6-$Q$6&gt;-3,"-","w"))))</f>
        <v>+</v>
      </c>
      <c r="K29" s="97"/>
      <c r="L29" s="97"/>
      <c r="M29" s="100" t="str">
        <f>IF(M$6-$Q$6&gt;=3,"s",IF(M$6-$Q$6&gt;=1,"+",IF(M$6-$Q$6&gt;-1,"±",IF(M$6-$Q$6&gt;-3,"-","w"))))</f>
        <v>±</v>
      </c>
      <c r="N29" s="100" t="str">
        <f>IF(N$6-$Q$6&gt;=3,"s",IF(N$6-$Q$6&gt;=1,"+",IF(N$6-$Q$6&gt;-1,"±",IF(N$6-$Q$6&gt;-3,"-","w"))))</f>
        <v>-</v>
      </c>
      <c r="O29" s="97"/>
      <c r="P29" s="98"/>
      <c r="R29" s="19">
        <f t="shared" si="5"/>
        <v>0</v>
      </c>
      <c r="S29" s="20">
        <f t="shared" si="6"/>
        <v>1</v>
      </c>
      <c r="T29" s="19">
        <f t="shared" si="7"/>
        <v>0</v>
      </c>
      <c r="U29" s="21">
        <f t="shared" si="8"/>
        <v>1</v>
      </c>
      <c r="V29" s="17">
        <f t="shared" si="9"/>
        <v>1</v>
      </c>
      <c r="W29" s="20">
        <f t="shared" si="10"/>
        <v>0</v>
      </c>
      <c r="X29" s="20">
        <f t="shared" si="11"/>
        <v>0</v>
      </c>
      <c r="Y29" s="20">
        <f t="shared" si="12"/>
        <v>0</v>
      </c>
      <c r="Z29" s="20">
        <f t="shared" si="13"/>
        <v>0</v>
      </c>
      <c r="AA29" s="19">
        <f t="shared" si="14"/>
        <v>0</v>
      </c>
      <c r="AB29" s="20">
        <f t="shared" si="15"/>
        <v>0</v>
      </c>
      <c r="AC29" s="20">
        <f t="shared" si="16"/>
        <v>0</v>
      </c>
      <c r="AD29" s="21">
        <f t="shared" si="17"/>
        <v>0</v>
      </c>
      <c r="AE29" s="21">
        <f t="shared" si="18"/>
        <v>1</v>
      </c>
    </row>
    <row r="30" spans="18:31" ht="12"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</sheetData>
  <sheetProtection/>
  <printOptions/>
  <pageMargins left="0.39" right="0.42" top="0.984" bottom="0.984" header="0.512" footer="0.512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4"/>
  <sheetViews>
    <sheetView tabSelected="1" zoomScalePageLayoutView="0" workbookViewId="0" topLeftCell="A1">
      <selection activeCell="A7" sqref="A7:C12"/>
    </sheetView>
  </sheetViews>
  <sheetFormatPr defaultColWidth="9.00390625" defaultRowHeight="13.5"/>
  <cols>
    <col min="1" max="1" width="6.625" style="6" customWidth="1"/>
    <col min="2" max="2" width="9.00390625" style="6" customWidth="1"/>
    <col min="3" max="3" width="75.875" style="6" customWidth="1"/>
    <col min="4" max="16384" width="9.00390625" style="6" customWidth="1"/>
  </cols>
  <sheetData>
    <row r="1" spans="1:3" ht="12">
      <c r="A1" s="49" t="s">
        <v>111</v>
      </c>
      <c r="B1" s="50"/>
      <c r="C1" s="51"/>
    </row>
    <row r="2" spans="1:3" ht="12">
      <c r="A2" s="35" t="s">
        <v>112</v>
      </c>
      <c r="B2" s="16"/>
      <c r="C2" s="36"/>
    </row>
    <row r="3" spans="1:3" ht="12">
      <c r="A3" s="35" t="s">
        <v>113</v>
      </c>
      <c r="B3" s="16"/>
      <c r="C3" s="36"/>
    </row>
    <row r="4" spans="1:3" ht="12">
      <c r="A4" s="35" t="s">
        <v>114</v>
      </c>
      <c r="B4" s="16"/>
      <c r="C4" s="36"/>
    </row>
    <row r="5" spans="1:3" ht="12">
      <c r="A5" s="45" t="s">
        <v>115</v>
      </c>
      <c r="B5" s="46"/>
      <c r="C5" s="47"/>
    </row>
    <row r="7" spans="1:3" ht="12">
      <c r="A7" s="7" t="s">
        <v>116</v>
      </c>
      <c r="B7" s="12" t="s">
        <v>117</v>
      </c>
      <c r="C7" s="14" t="s">
        <v>121</v>
      </c>
    </row>
    <row r="8" spans="1:3" ht="12">
      <c r="A8" s="26">
        <v>1</v>
      </c>
      <c r="B8" s="44" t="s">
        <v>140</v>
      </c>
      <c r="C8" s="36" t="s">
        <v>118</v>
      </c>
    </row>
    <row r="9" spans="1:3" ht="12">
      <c r="A9" s="26">
        <v>2</v>
      </c>
      <c r="B9" s="44" t="s">
        <v>141</v>
      </c>
      <c r="C9" s="36" t="s">
        <v>119</v>
      </c>
    </row>
    <row r="10" spans="1:3" ht="12">
      <c r="A10" s="19">
        <v>3</v>
      </c>
      <c r="B10" s="17" t="s">
        <v>142</v>
      </c>
      <c r="C10" s="47" t="s">
        <v>120</v>
      </c>
    </row>
    <row r="12" spans="1:2" ht="12">
      <c r="A12" s="101"/>
      <c r="B12" s="6" t="s">
        <v>34</v>
      </c>
    </row>
    <row r="14" ht="12">
      <c r="A14" s="6" t="s">
        <v>35</v>
      </c>
    </row>
  </sheetData>
  <sheetProtection/>
  <printOptions/>
  <pageMargins left="0.787" right="0.787" top="0.984" bottom="0.984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kchun</dc:creator>
  <cp:keywords/>
  <dc:description/>
  <cp:lastModifiedBy>koumi</cp:lastModifiedBy>
  <cp:lastPrinted>2007-05-31T04:25:16Z</cp:lastPrinted>
  <dcterms:created xsi:type="dcterms:W3CDTF">2003-04-01T15:47:48Z</dcterms:created>
  <dcterms:modified xsi:type="dcterms:W3CDTF">2008-12-18T06:47:19Z</dcterms:modified>
  <cp:category/>
  <cp:version/>
  <cp:contentType/>
  <cp:contentStatus/>
</cp:coreProperties>
</file>