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2"/>
  </bookViews>
  <sheets>
    <sheet name="言語性下位検査" sheetId="1" r:id="rId1"/>
    <sheet name="動作性下位検査" sheetId="2" r:id="rId2"/>
    <sheet name="全ての下位検査" sheetId="3" r:id="rId3"/>
    <sheet name="(注)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<sst xmlns="http://schemas.openxmlformats.org/spreadsheetml/2006/main" count="514" uniqueCount="156">
  <si>
    <t>評価点</t>
  </si>
  <si>
    <t>平均</t>
  </si>
  <si>
    <t>知識</t>
  </si>
  <si>
    <t>知識</t>
  </si>
  <si>
    <t>類似</t>
  </si>
  <si>
    <t>類似</t>
  </si>
  <si>
    <t>算数</t>
  </si>
  <si>
    <t>算数</t>
  </si>
  <si>
    <t>単語</t>
  </si>
  <si>
    <t>単語</t>
  </si>
  <si>
    <t>理解</t>
  </si>
  <si>
    <t>理解</t>
  </si>
  <si>
    <t>数唱</t>
  </si>
  <si>
    <t>数唱</t>
  </si>
  <si>
    <t>言語理解(Kaufman)</t>
  </si>
  <si>
    <t>言語概念化(Bannatyne)</t>
  </si>
  <si>
    <t>言語表現</t>
  </si>
  <si>
    <t>絵画完成</t>
  </si>
  <si>
    <t>絵画完成</t>
  </si>
  <si>
    <t>絵画配列</t>
  </si>
  <si>
    <t>絵画配列</t>
  </si>
  <si>
    <t>積木模様</t>
  </si>
  <si>
    <t>積木模様</t>
  </si>
  <si>
    <t>組合せ</t>
  </si>
  <si>
    <t>組合せ</t>
  </si>
  <si>
    <t>符号</t>
  </si>
  <si>
    <t>符号</t>
  </si>
  <si>
    <t>習得知識(Bannatyne)</t>
  </si>
  <si>
    <t>長期記憶</t>
  </si>
  <si>
    <t>(影)学校での学習</t>
  </si>
  <si>
    <t>Ⅰ.言語性下位検査</t>
  </si>
  <si>
    <t>Ⅰ-1</t>
  </si>
  <si>
    <t>Ⅰ-2</t>
  </si>
  <si>
    <t>Ⅰ-3</t>
  </si>
  <si>
    <t>その他</t>
  </si>
  <si>
    <t>Ⅱ-1</t>
  </si>
  <si>
    <t>空間(Bannatyne)</t>
  </si>
  <si>
    <t>Ⅱ-2</t>
  </si>
  <si>
    <t>Ⅱ-3</t>
  </si>
  <si>
    <t>Ⅱ-4</t>
  </si>
  <si>
    <t>Ⅱ.動作性下位検査</t>
  </si>
  <si>
    <t>Ⅲ.全ての下位検査</t>
  </si>
  <si>
    <t>Ⅲ-1</t>
  </si>
  <si>
    <t>Ⅲ-2</t>
  </si>
  <si>
    <t>△s</t>
  </si>
  <si>
    <t>◎s</t>
  </si>
  <si>
    <t>○s</t>
  </si>
  <si>
    <t>△w</t>
  </si>
  <si>
    <t>◎w</t>
  </si>
  <si>
    <t>○w</t>
  </si>
  <si>
    <t>×</t>
  </si>
  <si>
    <t>は、二次的に判断の材料として用いられる下位検査を示す。</t>
  </si>
  <si>
    <t>s</t>
  </si>
  <si>
    <t>+</t>
  </si>
  <si>
    <t>w</t>
  </si>
  <si>
    <t>-</t>
  </si>
  <si>
    <t>注:Ctrl+スクロ－ルキー(マウスの真ん中)でページの拡大・縮小</t>
  </si>
  <si>
    <t>WAIS-Rプロフィール分析表</t>
  </si>
  <si>
    <t>数唱</t>
  </si>
  <si>
    <t>言語概念形成(Rapaport)</t>
  </si>
  <si>
    <t>抽象的言語概念の処理</t>
  </si>
  <si>
    <t>言語的推理</t>
  </si>
  <si>
    <t>言語能力</t>
  </si>
  <si>
    <t>習得知識/長期記憶</t>
  </si>
  <si>
    <t>記憶(Rapaport)</t>
  </si>
  <si>
    <t>知識の豊かさ</t>
  </si>
  <si>
    <t>(影)知的好奇心と努力</t>
  </si>
  <si>
    <t>(影)初期環境の豊かさ</t>
  </si>
  <si>
    <t>第３因子</t>
  </si>
  <si>
    <t>聴覚的順序づけ</t>
  </si>
  <si>
    <t>精神的敏捷性</t>
  </si>
  <si>
    <t>(影)注意の持続</t>
  </si>
  <si>
    <t>Ⅰ-4</t>
  </si>
  <si>
    <t>聴覚記憶(Dean)</t>
  </si>
  <si>
    <t>結晶性知能(Horn)</t>
  </si>
  <si>
    <t>検索(Horn)</t>
  </si>
  <si>
    <t>(影)興味</t>
  </si>
  <si>
    <t>(影)課外読書</t>
  </si>
  <si>
    <t>(影)外国語の背景</t>
  </si>
  <si>
    <t>(影)過度な具体的思考</t>
  </si>
  <si>
    <t>(○s)</t>
  </si>
  <si>
    <t>(△s)</t>
  </si>
  <si>
    <t>(○w)</t>
  </si>
  <si>
    <t>(△w)</t>
  </si>
  <si>
    <t>判定s</t>
  </si>
  <si>
    <t>判定w</t>
  </si>
  <si>
    <t>第2因子</t>
  </si>
  <si>
    <t>知覚体制化(Kaufman：第2因子)</t>
  </si>
  <si>
    <t>同時処理</t>
  </si>
  <si>
    <t>(影)認知スタイル[w：場依存／s：場独立]</t>
  </si>
  <si>
    <t>刺激の種類</t>
  </si>
  <si>
    <t>有意味画の視知覚</t>
  </si>
  <si>
    <t>図形的刺激の視知覚</t>
  </si>
  <si>
    <t>要求される反応の特徴</t>
  </si>
  <si>
    <t>視覚体制化(Rapaport)</t>
  </si>
  <si>
    <t>視覚ー運動の協応(Rapaport)</t>
  </si>
  <si>
    <t>視覚ー運動の速さ(Dean)</t>
  </si>
  <si>
    <t>組み立て</t>
  </si>
  <si>
    <t>完成状態の予測(Rapaport)</t>
  </si>
  <si>
    <t>非言語的推理</t>
  </si>
  <si>
    <t>視覚的順序づけ</t>
  </si>
  <si>
    <t>モデルの再構成</t>
  </si>
  <si>
    <t>試行錯誤学習</t>
  </si>
  <si>
    <t>視覚記憶(Dean)</t>
  </si>
  <si>
    <t>視覚的全体把握</t>
  </si>
  <si>
    <t>(影)確信が持てない場合の反応能力</t>
  </si>
  <si>
    <t>順位</t>
  </si>
  <si>
    <t>１</t>
  </si>
  <si>
    <t>２</t>
  </si>
  <si>
    <t>３</t>
  </si>
  <si>
    <t>４</t>
  </si>
  <si>
    <t>５</t>
  </si>
  <si>
    <t>６</t>
  </si>
  <si>
    <t>(○s)</t>
  </si>
  <si>
    <t>(△s)</t>
  </si>
  <si>
    <t>判　定　基　準</t>
  </si>
  <si>
    <t>複数のS(or W)。残りがある場合は、全てが+(or -)ないし±。</t>
  </si>
  <si>
    <t>単数のS(or W)。残りが全て+(or -)が±。+(or -)が1つ以上含まれること。</t>
  </si>
  <si>
    <t>複数の+(or -)。残りがある場合は全てが±。</t>
  </si>
  <si>
    <t>単数のS(or W)と残りが全て±。</t>
  </si>
  <si>
    <t>単数の+(or -)と残りが全て±。</t>
  </si>
  <si>
    <t>Sや+(強い方向を示す記号)とWや-（弱い方向を示す記号)が混在する場合。または全てが±。</t>
  </si>
  <si>
    <t>数唱・算数・符号</t>
  </si>
  <si>
    <t>系列処理(Bannatyne)</t>
  </si>
  <si>
    <t>情報の符号化</t>
  </si>
  <si>
    <t>数処理の熟練度</t>
  </si>
  <si>
    <t>継次処理</t>
  </si>
  <si>
    <t>(影)不安</t>
  </si>
  <si>
    <t>(影)被転導性</t>
  </si>
  <si>
    <t>常識的な因果関係の把握</t>
  </si>
  <si>
    <t>本質と非本質の区別</t>
  </si>
  <si>
    <t>推理</t>
  </si>
  <si>
    <t>(影)環境に対する敏感さ</t>
  </si>
  <si>
    <t>(影)文化的機会</t>
  </si>
  <si>
    <t>(影)否定的態度</t>
  </si>
  <si>
    <t>流動性知能(Horn)</t>
  </si>
  <si>
    <r>
      <t>自動的処理(ｵｽﾞｸﾞｯﾄﾞ</t>
    </r>
    <r>
      <rPr>
        <sz val="11"/>
        <rFont val="ＭＳ Ｐゴシック"/>
        <family val="3"/>
      </rPr>
      <t>)</t>
    </r>
  </si>
  <si>
    <t>(影)注意の集中(Rapaport)</t>
  </si>
  <si>
    <t>概念形成(Rapaport)</t>
  </si>
  <si>
    <t>抽象的思考(Dean)</t>
  </si>
  <si>
    <t>社会的理解(Dean)</t>
  </si>
  <si>
    <t>遠隔記憶(Dean)</t>
  </si>
  <si>
    <t>SW</t>
  </si>
  <si>
    <t>下位検査評価点の高低を決める基準</t>
  </si>
  <si>
    <t>判定記号</t>
  </si>
  <si>
    <t>Ｓ</t>
  </si>
  <si>
    <t>Ｗ</t>
  </si>
  <si>
    <t>＋</t>
  </si>
  <si>
    <t>ー</t>
  </si>
  <si>
    <t>±</t>
  </si>
  <si>
    <t>　　　判定記号</t>
  </si>
  <si>
    <t>評価点平均より３点以上高い下位検査</t>
  </si>
  <si>
    <t>評価点平均より３点以上低い下位検査</t>
  </si>
  <si>
    <t>評価点平均より１点以上３点未満高い下位検査</t>
  </si>
  <si>
    <t>評価点平均より１点以上３点未満低い下位検査</t>
  </si>
  <si>
    <t>評価点平均との差が１点未満の下位検査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</si>
</sst>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15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22.125" style="0" customWidth="1"/>
    <col min="2" max="2" width="7.50390625" style="0" customWidth="1"/>
    <col min="3" max="3" width="6.625" style="11" customWidth="1"/>
    <col min="4" max="9" width="5.625" style="0" customWidth="1"/>
    <col min="10" max="12" width="8.625" style="0" customWidth="1"/>
    <col min="13" max="13" width="6.625" style="0" customWidth="1"/>
    <col min="14" max="15" width="5.625" style="0" customWidth="1"/>
    <col min="16" max="16" width="1.625" style="0" customWidth="1"/>
    <col min="17" max="20" width="2.625" style="0" customWidth="1"/>
    <col min="21" max="21" width="3.625" style="0" customWidth="1"/>
    <col min="22" max="32" width="4.625" style="0" customWidth="1"/>
  </cols>
  <sheetData>
    <row r="1" spans="1:14" ht="13.5">
      <c r="A1" s="10" t="s">
        <v>57</v>
      </c>
      <c r="B1" s="10"/>
      <c r="C1" s="97"/>
      <c r="D1" s="18" t="s">
        <v>3</v>
      </c>
      <c r="E1" s="5" t="s">
        <v>58</v>
      </c>
      <c r="F1" s="5" t="s">
        <v>9</v>
      </c>
      <c r="G1" s="5" t="s">
        <v>7</v>
      </c>
      <c r="H1" s="5" t="s">
        <v>11</v>
      </c>
      <c r="I1" s="5" t="s">
        <v>5</v>
      </c>
      <c r="J1" s="18" t="s">
        <v>18</v>
      </c>
      <c r="K1" s="5" t="s">
        <v>20</v>
      </c>
      <c r="L1" s="5" t="s">
        <v>22</v>
      </c>
      <c r="M1" s="5" t="s">
        <v>24</v>
      </c>
      <c r="N1" s="6" t="s">
        <v>26</v>
      </c>
    </row>
    <row r="2" spans="3:14" ht="13.5">
      <c r="C2" s="4" t="s">
        <v>0</v>
      </c>
      <c r="D2" s="95">
        <v>8</v>
      </c>
      <c r="E2" s="96">
        <v>9</v>
      </c>
      <c r="F2" s="96">
        <v>9</v>
      </c>
      <c r="G2" s="96">
        <v>11</v>
      </c>
      <c r="H2" s="96">
        <v>15</v>
      </c>
      <c r="I2" s="79">
        <v>7</v>
      </c>
      <c r="J2" s="96">
        <v>8</v>
      </c>
      <c r="K2" s="96">
        <v>10</v>
      </c>
      <c r="L2" s="96">
        <v>18</v>
      </c>
      <c r="M2" s="96">
        <v>12</v>
      </c>
      <c r="N2" s="79">
        <v>6</v>
      </c>
    </row>
    <row r="3" spans="1:14" ht="13.5">
      <c r="A3" s="10" t="s">
        <v>30</v>
      </c>
      <c r="B3" s="10"/>
      <c r="C3" s="94" t="s">
        <v>142</v>
      </c>
      <c r="D3" s="44" t="str">
        <f aca="true" t="shared" si="0" ref="D3:I3">IF(D$6-$C$6&gt;=3,"s",IF(D$6-$C$6&gt;=1,"+",IF(D$6-$C$6&gt;-1,"±",IF(D$6-$C$6&gt;-3,"-","w"))))</f>
        <v>-</v>
      </c>
      <c r="E3" s="36" t="str">
        <f t="shared" si="0"/>
        <v>±</v>
      </c>
      <c r="F3" s="36" t="str">
        <f t="shared" si="0"/>
        <v>±</v>
      </c>
      <c r="G3" s="36" t="str">
        <f t="shared" si="0"/>
        <v>+</v>
      </c>
      <c r="H3" s="36" t="str">
        <f t="shared" si="0"/>
        <v>s</v>
      </c>
      <c r="I3" s="98" t="str">
        <f t="shared" si="0"/>
        <v>-</v>
      </c>
      <c r="J3" s="36" t="str">
        <f>IF(J$6-$O$6&gt;=3,"s",IF(J$6-$O$6&gt;=1,"+",IF(J$6-$O$6&gt;-1,"±",IF(J$6-$O$6&gt;-3,"-","w"))))</f>
        <v>-</v>
      </c>
      <c r="K3" s="36" t="str">
        <f>IF(K$6-$O$6&gt;=3,"s",IF(K$6-$O$6&gt;=1,"+",IF(K$6-$O$6&gt;-1,"±",IF(K$6-$O$6&gt;-3,"-","w"))))</f>
        <v>±</v>
      </c>
      <c r="L3" s="36" t="str">
        <f>IF(L$6-$O$6&gt;=3,"s",IF(L$6-$O$6&gt;=1,"+",IF(L$6-$O$6&gt;-1,"±",IF(L$6-$O$6&gt;-3,"-","w"))))</f>
        <v>s</v>
      </c>
      <c r="M3" s="36" t="str">
        <f>IF(M$6-$O$6&gt;=3,"s",IF(M$6-$O$6&gt;=1,"+",IF(M$6-$O$6&gt;-1,"±",IF(M$6-$O$6&gt;-3,"-","w"))))</f>
        <v>+</v>
      </c>
      <c r="N3" s="98" t="str">
        <f>IF(N$6-$O$6&gt;=3,"s",IF(N$6-$O$6&gt;=1,"+",IF(N$6-$O$6&gt;-1,"±",IF(N$6-$O$6&gt;-3,"-","w"))))</f>
        <v>w</v>
      </c>
    </row>
    <row r="5" spans="1:15" ht="13.5">
      <c r="A5" s="4"/>
      <c r="B5" s="4"/>
      <c r="C5" s="4" t="s">
        <v>1</v>
      </c>
      <c r="D5" s="5" t="s">
        <v>3</v>
      </c>
      <c r="E5" s="5" t="s">
        <v>58</v>
      </c>
      <c r="F5" s="5" t="s">
        <v>9</v>
      </c>
      <c r="G5" s="5" t="s">
        <v>7</v>
      </c>
      <c r="H5" s="5" t="s">
        <v>11</v>
      </c>
      <c r="I5" s="5" t="s">
        <v>5</v>
      </c>
      <c r="J5" s="18" t="s">
        <v>18</v>
      </c>
      <c r="K5" s="5" t="s">
        <v>20</v>
      </c>
      <c r="L5" s="5" t="s">
        <v>22</v>
      </c>
      <c r="M5" s="5" t="s">
        <v>24</v>
      </c>
      <c r="N5" s="6" t="s">
        <v>26</v>
      </c>
      <c r="O5" s="79" t="s">
        <v>1</v>
      </c>
    </row>
    <row r="6" spans="1:15" ht="13.5">
      <c r="A6" s="7" t="s">
        <v>0</v>
      </c>
      <c r="B6" s="7"/>
      <c r="C6" s="78">
        <f>AVERAGE($D$6:$I$6)</f>
        <v>9.833333333333334</v>
      </c>
      <c r="D6" s="18">
        <f aca="true" t="shared" si="1" ref="D6:I6">D$2</f>
        <v>8</v>
      </c>
      <c r="E6" s="5">
        <f t="shared" si="1"/>
        <v>9</v>
      </c>
      <c r="F6" s="5">
        <f t="shared" si="1"/>
        <v>9</v>
      </c>
      <c r="G6" s="5">
        <f t="shared" si="1"/>
        <v>11</v>
      </c>
      <c r="H6" s="5">
        <f t="shared" si="1"/>
        <v>15</v>
      </c>
      <c r="I6" s="5">
        <f t="shared" si="1"/>
        <v>7</v>
      </c>
      <c r="J6" s="30">
        <f>J$2</f>
        <v>8</v>
      </c>
      <c r="K6" s="8">
        <f>K$2</f>
        <v>10</v>
      </c>
      <c r="L6" s="8">
        <f>L$2</f>
        <v>18</v>
      </c>
      <c r="M6" s="8">
        <f>M$2</f>
        <v>12</v>
      </c>
      <c r="N6" s="9">
        <f>N$2</f>
        <v>6</v>
      </c>
      <c r="O6" s="77">
        <f>AVERAGE(J6:N6)</f>
        <v>10.8</v>
      </c>
    </row>
    <row r="7" spans="1:22" ht="13.5">
      <c r="A7" s="1" t="s">
        <v>31</v>
      </c>
      <c r="B7" s="1"/>
      <c r="Q7" s="11"/>
      <c r="R7" s="11"/>
      <c r="S7" s="11"/>
      <c r="T7" s="11"/>
      <c r="U7" s="11"/>
      <c r="V7" s="11"/>
    </row>
    <row r="8" spans="1:32" ht="13.5">
      <c r="A8" s="17" t="s">
        <v>62</v>
      </c>
      <c r="B8" s="4" t="s">
        <v>84</v>
      </c>
      <c r="C8" s="4" t="s">
        <v>85</v>
      </c>
      <c r="D8" s="5" t="s">
        <v>2</v>
      </c>
      <c r="E8" s="5" t="s">
        <v>58</v>
      </c>
      <c r="F8" s="5" t="s">
        <v>9</v>
      </c>
      <c r="G8" s="5" t="s">
        <v>7</v>
      </c>
      <c r="H8" s="5" t="s">
        <v>10</v>
      </c>
      <c r="I8" s="5" t="s">
        <v>5</v>
      </c>
      <c r="J8" s="18" t="s">
        <v>18</v>
      </c>
      <c r="K8" s="5" t="s">
        <v>20</v>
      </c>
      <c r="L8" s="5" t="s">
        <v>22</v>
      </c>
      <c r="M8" s="5" t="s">
        <v>24</v>
      </c>
      <c r="N8" s="6" t="s">
        <v>26</v>
      </c>
      <c r="Q8" s="18" t="s">
        <v>52</v>
      </c>
      <c r="R8" s="5" t="s">
        <v>53</v>
      </c>
      <c r="S8" s="18" t="s">
        <v>54</v>
      </c>
      <c r="T8" s="6" t="s">
        <v>55</v>
      </c>
      <c r="U8" s="6" t="str">
        <f>"±"</f>
        <v>±</v>
      </c>
      <c r="V8" s="18" t="s">
        <v>45</v>
      </c>
      <c r="W8" s="5" t="s">
        <v>46</v>
      </c>
      <c r="X8" s="5" t="s">
        <v>44</v>
      </c>
      <c r="Y8" s="5" t="s">
        <v>80</v>
      </c>
      <c r="Z8" s="6" t="s">
        <v>81</v>
      </c>
      <c r="AA8" s="18" t="s">
        <v>48</v>
      </c>
      <c r="AB8" s="5" t="s">
        <v>49</v>
      </c>
      <c r="AC8" s="5" t="s">
        <v>47</v>
      </c>
      <c r="AD8" s="5" t="s">
        <v>82</v>
      </c>
      <c r="AE8" s="6" t="s">
        <v>83</v>
      </c>
      <c r="AF8" s="4" t="s">
        <v>50</v>
      </c>
    </row>
    <row r="9" spans="1:32" ht="13.5">
      <c r="A9" s="14" t="s">
        <v>14</v>
      </c>
      <c r="B9" s="71" t="str">
        <f aca="true" t="shared" si="2" ref="B9:B14">IF(V9=1,"◎s",IF(W9=1,"○s",IF(X9=1,"△s",IF(Y9=1,"(○s)",IF(Z9=1,"(△s)",IF(Z9=1,"◎w"," "))))))</f>
        <v> </v>
      </c>
      <c r="C9" s="71" t="str">
        <f aca="true" t="shared" si="3" ref="C9:C14">IF(AA9=1,"◎w",IF(AB9=1,"○w",IF(AC9=1,"△w",IF(AD9=1,"(○w)",IF(AE9=1,"(△w)",IF(AF9=1,"×"," "))))))</f>
        <v>×</v>
      </c>
      <c r="D9" s="40" t="str">
        <f>IF(D$6-$C$6&gt;=3,"s",IF(D$6-$C$6&gt;=1,"+",IF(D$6-$C$6&gt;-1,"±",IF(D$6-$C$6&gt;-3,"-","w"))))</f>
        <v>-</v>
      </c>
      <c r="F9" s="33" t="str">
        <f>IF(F$6-$C$6&gt;=3,"s",IF(F$6-$C$6&gt;=1,"+",IF(F$6-$C$6&gt;-1,"±",IF(F$6-$C$6&gt;-3,"-","w"))))</f>
        <v>±</v>
      </c>
      <c r="H9" s="33" t="str">
        <f aca="true" t="shared" si="4" ref="H9:I11">IF(H$6-$C$6&gt;=3,"s",IF(H$6-$C$6&gt;=1,"+",IF(H$6-$C$6&gt;-1,"±",IF(H$6-$C$6&gt;-3,"-","w"))))</f>
        <v>s</v>
      </c>
      <c r="I9" s="34" t="str">
        <f t="shared" si="4"/>
        <v>-</v>
      </c>
      <c r="J9" s="28"/>
      <c r="K9" s="20"/>
      <c r="L9" s="20"/>
      <c r="M9" s="20"/>
      <c r="N9" s="29"/>
      <c r="Q9" s="28">
        <f aca="true" t="shared" si="5" ref="Q9:Q14">COUNTIF($D9:$N9,"s")</f>
        <v>1</v>
      </c>
      <c r="R9" s="20">
        <f aca="true" t="shared" si="6" ref="R9:R14">COUNTIF($D9:$N9,"+")</f>
        <v>0</v>
      </c>
      <c r="S9" s="28">
        <f aca="true" t="shared" si="7" ref="S9:S14">COUNTIF($D9:$N9,"w")</f>
        <v>0</v>
      </c>
      <c r="T9" s="29">
        <f aca="true" t="shared" si="8" ref="T9:T14">COUNTIF($D9:$N9,"-")</f>
        <v>2</v>
      </c>
      <c r="U9" s="29">
        <f aca="true" t="shared" si="9" ref="U9:U14">COUNTIF($D9:$N9,"±")</f>
        <v>1</v>
      </c>
      <c r="V9" s="93">
        <f aca="true" t="shared" si="10" ref="V9:V14">IF(Q9&gt;=2,IF(S9+T9=0,1,0),0)</f>
        <v>0</v>
      </c>
      <c r="W9" s="91">
        <f aca="true" t="shared" si="11" ref="W9:W14">IF(R9&gt;=1,IF(Q9=1,IF(S9+T9=0,1,0),0),0)</f>
        <v>0</v>
      </c>
      <c r="X9" s="91">
        <f aca="true" t="shared" si="12" ref="X9:X14">IF(R9&gt;=2,IF(Q9+S9+T9=0,1,0),0)</f>
        <v>0</v>
      </c>
      <c r="Y9" s="91">
        <f aca="true" t="shared" si="13" ref="Y9:Y14">IF(Q9=1,IF(R9+S9+T9=0,1,0),0)</f>
        <v>0</v>
      </c>
      <c r="Z9" s="92">
        <f aca="true" t="shared" si="14" ref="Z9:Z14">IF(R9=1,IF(Q9+S9+T9=0,1,0),0)</f>
        <v>0</v>
      </c>
      <c r="AA9" s="14">
        <f aca="true" t="shared" si="15" ref="AA9:AA14">IF(S9&gt;=2,IF(Q9+R9=0,1,0),0)</f>
        <v>0</v>
      </c>
      <c r="AB9" s="15">
        <f aca="true" t="shared" si="16" ref="AB9:AB14">IF(T9&gt;=1,IF(S9=1,IF(Q9+R9=0,1,0),0),0)</f>
        <v>0</v>
      </c>
      <c r="AC9" s="15">
        <f aca="true" t="shared" si="17" ref="AC9:AC14">IF(T9&gt;=2,IF(Q9+R9+S9=0,1,0),0)</f>
        <v>0</v>
      </c>
      <c r="AD9" s="15">
        <f aca="true" t="shared" si="18" ref="AD9:AD14">IF(S9=1,IF(Q9+R9+T9=0,1,0),0)</f>
        <v>0</v>
      </c>
      <c r="AE9" s="15">
        <f aca="true" t="shared" si="19" ref="AE9:AE14">IF(T9=1,IF(Q9+R9+S9=0,1,0),0)</f>
        <v>0</v>
      </c>
      <c r="AF9" s="19">
        <f aca="true" t="shared" si="20" ref="AF9:AF14">IF(V9+W9+X9+Y9+Z9+AA9+AB9+AC9+AD9+AE9=0,1,0)</f>
        <v>1</v>
      </c>
    </row>
    <row r="10" spans="1:32" ht="13.5">
      <c r="A10" s="14" t="s">
        <v>15</v>
      </c>
      <c r="B10" s="71" t="str">
        <f t="shared" si="2"/>
        <v> </v>
      </c>
      <c r="C10" s="71" t="str">
        <f t="shared" si="3"/>
        <v>×</v>
      </c>
      <c r="D10" s="28"/>
      <c r="F10" s="27" t="str">
        <f>IF(F$6-$C$6&gt;=3,"s",IF(F$6-$C$6&gt;=1,"+",IF(F$6-$C$6&gt;-1,"±",IF(F$6-$C$6&gt;-3,"-","w"))))</f>
        <v>±</v>
      </c>
      <c r="H10" s="27" t="str">
        <f t="shared" si="4"/>
        <v>s</v>
      </c>
      <c r="I10" s="27" t="str">
        <f t="shared" si="4"/>
        <v>-</v>
      </c>
      <c r="J10" s="28"/>
      <c r="K10" s="20"/>
      <c r="L10" s="20"/>
      <c r="M10" s="20"/>
      <c r="N10" s="29"/>
      <c r="Q10" s="28">
        <f t="shared" si="5"/>
        <v>1</v>
      </c>
      <c r="R10" s="20">
        <f t="shared" si="6"/>
        <v>0</v>
      </c>
      <c r="S10" s="28">
        <f t="shared" si="7"/>
        <v>0</v>
      </c>
      <c r="T10" s="29">
        <f t="shared" si="8"/>
        <v>1</v>
      </c>
      <c r="U10" s="29">
        <f t="shared" si="9"/>
        <v>1</v>
      </c>
      <c r="V10" s="14">
        <f t="shared" si="10"/>
        <v>0</v>
      </c>
      <c r="W10" s="15">
        <f t="shared" si="11"/>
        <v>0</v>
      </c>
      <c r="X10" s="15">
        <f t="shared" si="12"/>
        <v>0</v>
      </c>
      <c r="Y10" s="15">
        <f t="shared" si="13"/>
        <v>0</v>
      </c>
      <c r="Z10" s="16">
        <f t="shared" si="14"/>
        <v>0</v>
      </c>
      <c r="AA10" s="14">
        <f t="shared" si="15"/>
        <v>0</v>
      </c>
      <c r="AB10" s="15">
        <f t="shared" si="16"/>
        <v>0</v>
      </c>
      <c r="AC10" s="15">
        <f t="shared" si="17"/>
        <v>0</v>
      </c>
      <c r="AD10" s="15">
        <f t="shared" si="18"/>
        <v>0</v>
      </c>
      <c r="AE10" s="15">
        <f t="shared" si="19"/>
        <v>0</v>
      </c>
      <c r="AF10" s="19">
        <f t="shared" si="20"/>
        <v>1</v>
      </c>
    </row>
    <row r="11" spans="1:32" ht="13.5">
      <c r="A11" s="14" t="s">
        <v>16</v>
      </c>
      <c r="B11" s="71" t="str">
        <f t="shared" si="2"/>
        <v> </v>
      </c>
      <c r="C11" s="71" t="str">
        <f t="shared" si="3"/>
        <v>×</v>
      </c>
      <c r="D11" s="28"/>
      <c r="F11" s="27" t="str">
        <f>IF(F$6-$C$6&gt;=3,"s",IF(F$6-$C$6&gt;=1,"+",IF(F$6-$C$6&gt;-1,"±",IF(F$6-$C$6&gt;-3,"-","w"))))</f>
        <v>±</v>
      </c>
      <c r="H11" s="27" t="str">
        <f t="shared" si="4"/>
        <v>s</v>
      </c>
      <c r="I11" s="27" t="str">
        <f t="shared" si="4"/>
        <v>-</v>
      </c>
      <c r="J11" s="28"/>
      <c r="K11" s="20"/>
      <c r="L11" s="20"/>
      <c r="M11" s="20"/>
      <c r="N11" s="29"/>
      <c r="Q11" s="28">
        <f t="shared" si="5"/>
        <v>1</v>
      </c>
      <c r="R11" s="20">
        <f t="shared" si="6"/>
        <v>0</v>
      </c>
      <c r="S11" s="28">
        <f t="shared" si="7"/>
        <v>0</v>
      </c>
      <c r="T11" s="29">
        <f t="shared" si="8"/>
        <v>1</v>
      </c>
      <c r="U11" s="29">
        <f t="shared" si="9"/>
        <v>1</v>
      </c>
      <c r="V11" s="14">
        <f t="shared" si="10"/>
        <v>0</v>
      </c>
      <c r="W11" s="15">
        <f t="shared" si="11"/>
        <v>0</v>
      </c>
      <c r="X11" s="15">
        <f t="shared" si="12"/>
        <v>0</v>
      </c>
      <c r="Y11" s="15">
        <f t="shared" si="13"/>
        <v>0</v>
      </c>
      <c r="Z11" s="16">
        <f t="shared" si="14"/>
        <v>0</v>
      </c>
      <c r="AA11" s="14">
        <f t="shared" si="15"/>
        <v>0</v>
      </c>
      <c r="AB11" s="15">
        <f t="shared" si="16"/>
        <v>0</v>
      </c>
      <c r="AC11" s="15">
        <f t="shared" si="17"/>
        <v>0</v>
      </c>
      <c r="AD11" s="15">
        <f t="shared" si="18"/>
        <v>0</v>
      </c>
      <c r="AE11" s="15">
        <f t="shared" si="19"/>
        <v>0</v>
      </c>
      <c r="AF11" s="19">
        <f t="shared" si="20"/>
        <v>1</v>
      </c>
    </row>
    <row r="12" spans="1:32" ht="13.5">
      <c r="A12" s="14" t="s">
        <v>59</v>
      </c>
      <c r="B12" s="71" t="str">
        <f t="shared" si="2"/>
        <v> </v>
      </c>
      <c r="C12" s="71" t="str">
        <f t="shared" si="3"/>
        <v>(△w)</v>
      </c>
      <c r="D12" s="28"/>
      <c r="F12" s="27" t="str">
        <f>IF(F$6-$C$6&gt;=3,"s",IF(F$6-$C$6&gt;=1,"+",IF(F$6-$C$6&gt;-1,"±",IF(F$6-$C$6&gt;-3,"-","w"))))</f>
        <v>±</v>
      </c>
      <c r="H12" s="20"/>
      <c r="I12" s="27" t="str">
        <f>IF(I$6-$C$6&gt;=3,"s",IF(I$6-$C$6&gt;=1,"+",IF(I$6-$C$6&gt;-1,"±",IF(I$6-$C$6&gt;-3,"-","w"))))</f>
        <v>-</v>
      </c>
      <c r="J12" s="28"/>
      <c r="K12" s="20"/>
      <c r="L12" s="20"/>
      <c r="M12" s="20"/>
      <c r="N12" s="29"/>
      <c r="Q12" s="28">
        <f t="shared" si="5"/>
        <v>0</v>
      </c>
      <c r="R12" s="20">
        <f t="shared" si="6"/>
        <v>0</v>
      </c>
      <c r="S12" s="28">
        <f t="shared" si="7"/>
        <v>0</v>
      </c>
      <c r="T12" s="29">
        <f t="shared" si="8"/>
        <v>1</v>
      </c>
      <c r="U12" s="29">
        <f t="shared" si="9"/>
        <v>1</v>
      </c>
      <c r="V12" s="14">
        <f t="shared" si="10"/>
        <v>0</v>
      </c>
      <c r="W12" s="15">
        <f t="shared" si="11"/>
        <v>0</v>
      </c>
      <c r="X12" s="15">
        <f t="shared" si="12"/>
        <v>0</v>
      </c>
      <c r="Y12" s="15">
        <f t="shared" si="13"/>
        <v>0</v>
      </c>
      <c r="Z12" s="16">
        <f t="shared" si="14"/>
        <v>0</v>
      </c>
      <c r="AA12" s="14">
        <f t="shared" si="15"/>
        <v>0</v>
      </c>
      <c r="AB12" s="15">
        <f t="shared" si="16"/>
        <v>0</v>
      </c>
      <c r="AC12" s="15">
        <f t="shared" si="17"/>
        <v>0</v>
      </c>
      <c r="AD12" s="15">
        <f t="shared" si="18"/>
        <v>0</v>
      </c>
      <c r="AE12" s="15">
        <f t="shared" si="19"/>
        <v>1</v>
      </c>
      <c r="AF12" s="19">
        <f t="shared" si="20"/>
        <v>0</v>
      </c>
    </row>
    <row r="13" spans="1:32" ht="13.5">
      <c r="A13" s="14" t="s">
        <v>60</v>
      </c>
      <c r="B13" s="71" t="str">
        <f t="shared" si="2"/>
        <v> </v>
      </c>
      <c r="C13" s="71" t="str">
        <f t="shared" si="3"/>
        <v>(△w)</v>
      </c>
      <c r="D13" s="28"/>
      <c r="F13" s="27" t="str">
        <f>IF(F$6-$C$6&gt;=3,"s",IF(F$6-$C$6&gt;=1,"+",IF(F$6-$C$6&gt;-1,"±",IF(F$6-$C$6&gt;-3,"-","w"))))</f>
        <v>±</v>
      </c>
      <c r="H13" s="20"/>
      <c r="I13" s="27" t="str">
        <f>IF(I$6-$C$6&gt;=3,"s",IF(I$6-$C$6&gt;=1,"+",IF(I$6-$C$6&gt;-1,"±",IF(I$6-$C$6&gt;-3,"-","w"))))</f>
        <v>-</v>
      </c>
      <c r="J13" s="28"/>
      <c r="K13" s="20"/>
      <c r="L13" s="20"/>
      <c r="M13" s="20"/>
      <c r="N13" s="29"/>
      <c r="Q13" s="28">
        <f t="shared" si="5"/>
        <v>0</v>
      </c>
      <c r="R13" s="20">
        <f t="shared" si="6"/>
        <v>0</v>
      </c>
      <c r="S13" s="28">
        <f t="shared" si="7"/>
        <v>0</v>
      </c>
      <c r="T13" s="29">
        <f t="shared" si="8"/>
        <v>1</v>
      </c>
      <c r="U13" s="29">
        <f t="shared" si="9"/>
        <v>1</v>
      </c>
      <c r="V13" s="14">
        <f t="shared" si="10"/>
        <v>0</v>
      </c>
      <c r="W13" s="15">
        <f t="shared" si="11"/>
        <v>0</v>
      </c>
      <c r="X13" s="15">
        <f t="shared" si="12"/>
        <v>0</v>
      </c>
      <c r="Y13" s="15">
        <f t="shared" si="13"/>
        <v>0</v>
      </c>
      <c r="Z13" s="16">
        <f t="shared" si="14"/>
        <v>0</v>
      </c>
      <c r="AA13" s="14">
        <f t="shared" si="15"/>
        <v>0</v>
      </c>
      <c r="AB13" s="15">
        <f t="shared" si="16"/>
        <v>0</v>
      </c>
      <c r="AC13" s="15">
        <f t="shared" si="17"/>
        <v>0</v>
      </c>
      <c r="AD13" s="15">
        <f t="shared" si="18"/>
        <v>0</v>
      </c>
      <c r="AE13" s="15">
        <f t="shared" si="19"/>
        <v>1</v>
      </c>
      <c r="AF13" s="19">
        <f t="shared" si="20"/>
        <v>0</v>
      </c>
    </row>
    <row r="14" spans="1:32" ht="13.5">
      <c r="A14" s="2" t="s">
        <v>61</v>
      </c>
      <c r="B14" s="7" t="str">
        <f t="shared" si="2"/>
        <v> </v>
      </c>
      <c r="C14" s="7" t="str">
        <f t="shared" si="3"/>
        <v>×</v>
      </c>
      <c r="D14" s="80"/>
      <c r="E14" s="60"/>
      <c r="F14" s="60"/>
      <c r="G14" s="60"/>
      <c r="H14" s="31" t="str">
        <f>IF(H$6-$C$6&gt;=3,"s",IF(H$6-$C$6&gt;=1,"+",IF(H$6-$C$6&gt;-1,"±",IF(H$6-$C$6&gt;-3,"-","w"))))</f>
        <v>s</v>
      </c>
      <c r="I14" s="43" t="str">
        <f>IF(I$6-$C$6&gt;=3,"s",IF(I$6-$C$6&gt;=1,"+",IF(I$6-$C$6&gt;-1,"±",IF(I$6-$C$6&gt;-3,"-","w"))))</f>
        <v>-</v>
      </c>
      <c r="J14" s="59"/>
      <c r="K14" s="57"/>
      <c r="L14" s="57"/>
      <c r="M14" s="57"/>
      <c r="N14" s="58"/>
      <c r="Q14" s="30">
        <f t="shared" si="5"/>
        <v>1</v>
      </c>
      <c r="R14" s="8">
        <f t="shared" si="6"/>
        <v>0</v>
      </c>
      <c r="S14" s="30">
        <f t="shared" si="7"/>
        <v>0</v>
      </c>
      <c r="T14" s="9">
        <f t="shared" si="8"/>
        <v>1</v>
      </c>
      <c r="U14" s="9">
        <f t="shared" si="9"/>
        <v>0</v>
      </c>
      <c r="V14" s="2">
        <f t="shared" si="10"/>
        <v>0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5">
        <f t="shared" si="14"/>
        <v>0</v>
      </c>
      <c r="AA14" s="2">
        <f t="shared" si="15"/>
        <v>0</v>
      </c>
      <c r="AB14" s="74">
        <f t="shared" si="16"/>
        <v>0</v>
      </c>
      <c r="AC14" s="74">
        <f t="shared" si="17"/>
        <v>0</v>
      </c>
      <c r="AD14" s="74">
        <f t="shared" si="18"/>
        <v>0</v>
      </c>
      <c r="AE14" s="75">
        <f t="shared" si="19"/>
        <v>0</v>
      </c>
      <c r="AF14" s="3">
        <f t="shared" si="20"/>
        <v>1</v>
      </c>
    </row>
    <row r="15" spans="1:31" ht="13.5">
      <c r="A15" s="1" t="s">
        <v>32</v>
      </c>
      <c r="B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W15" s="20"/>
      <c r="Y15" s="15"/>
      <c r="AD15" s="15"/>
      <c r="AE15" s="15"/>
    </row>
    <row r="16" spans="1:32" ht="13.5">
      <c r="A16" s="81" t="s">
        <v>63</v>
      </c>
      <c r="B16" s="4" t="s">
        <v>84</v>
      </c>
      <c r="C16" s="4" t="s">
        <v>85</v>
      </c>
      <c r="D16" s="5" t="s">
        <v>2</v>
      </c>
      <c r="E16" s="5" t="s">
        <v>58</v>
      </c>
      <c r="F16" s="5" t="s">
        <v>9</v>
      </c>
      <c r="G16" s="5" t="s">
        <v>7</v>
      </c>
      <c r="H16" s="5" t="s">
        <v>10</v>
      </c>
      <c r="I16" s="5" t="s">
        <v>5</v>
      </c>
      <c r="J16" s="18" t="s">
        <v>17</v>
      </c>
      <c r="K16" s="5" t="s">
        <v>19</v>
      </c>
      <c r="L16" s="5" t="s">
        <v>21</v>
      </c>
      <c r="M16" s="5" t="s">
        <v>23</v>
      </c>
      <c r="N16" s="6" t="s">
        <v>26</v>
      </c>
      <c r="Q16" s="18" t="s">
        <v>52</v>
      </c>
      <c r="R16" s="5" t="s">
        <v>53</v>
      </c>
      <c r="S16" s="18" t="s">
        <v>54</v>
      </c>
      <c r="T16" s="6" t="s">
        <v>55</v>
      </c>
      <c r="U16" s="6" t="str">
        <f>"±"</f>
        <v>±</v>
      </c>
      <c r="V16" s="18" t="s">
        <v>45</v>
      </c>
      <c r="W16" s="5" t="s">
        <v>46</v>
      </c>
      <c r="X16" s="5" t="s">
        <v>44</v>
      </c>
      <c r="Y16" s="5" t="s">
        <v>80</v>
      </c>
      <c r="Z16" s="6" t="s">
        <v>81</v>
      </c>
      <c r="AA16" s="18" t="s">
        <v>48</v>
      </c>
      <c r="AB16" s="5" t="s">
        <v>49</v>
      </c>
      <c r="AC16" s="5" t="s">
        <v>47</v>
      </c>
      <c r="AD16" s="5" t="s">
        <v>82</v>
      </c>
      <c r="AE16" s="6" t="s">
        <v>83</v>
      </c>
      <c r="AF16" s="4" t="s">
        <v>50</v>
      </c>
    </row>
    <row r="17" spans="1:32" ht="13.5">
      <c r="A17" s="14" t="s">
        <v>27</v>
      </c>
      <c r="B17" s="71" t="str">
        <f aca="true" t="shared" si="21" ref="B17:B23">IF(V17=1,"◎s",IF(W17=1,"○s",IF(X17=1,"△s",IF(Y17=1,"(○s)",IF(Z17=1,"(△s)",IF(Z17=1,"◎w"," "))))))</f>
        <v> </v>
      </c>
      <c r="C17" s="71" t="str">
        <f aca="true" t="shared" si="22" ref="C17:C23">IF(AA17=1,"◎w",IF(AB17=1,"○w",IF(AC17=1,"△w",IF(AD17=1,"(○w)",IF(AE17=1,"(△w)",IF(AF17=1,"×"," "))))))</f>
        <v>×</v>
      </c>
      <c r="D17" s="40" t="str">
        <f aca="true" t="shared" si="23" ref="D17:D23">IF(D$6-$C$6&gt;=3,"s",IF(D$6-$C$6&gt;=1,"+",IF(D$6-$C$6&gt;-1,"±",IF(D$6-$C$6&gt;-3,"-","w"))))</f>
        <v>-</v>
      </c>
      <c r="E17" s="12"/>
      <c r="F17" s="33" t="str">
        <f aca="true" t="shared" si="24" ref="F17:G19">IF(F$6-$C$6&gt;=3,"s",IF(F$6-$C$6&gt;=1,"+",IF(F$6-$C$6&gt;-1,"±",IF(F$6-$C$6&gt;-3,"-","w"))))</f>
        <v>±</v>
      </c>
      <c r="G17" s="33" t="str">
        <f t="shared" si="24"/>
        <v>+</v>
      </c>
      <c r="H17" s="12"/>
      <c r="I17" s="13"/>
      <c r="J17" s="28"/>
      <c r="K17" s="20"/>
      <c r="L17" s="20"/>
      <c r="M17" s="20"/>
      <c r="N17" s="29"/>
      <c r="Q17" s="28">
        <f aca="true" t="shared" si="25" ref="Q17:Q23">COUNTIF($D17:$N17,"s")</f>
        <v>0</v>
      </c>
      <c r="R17" s="20">
        <f aca="true" t="shared" si="26" ref="R17:R23">COUNTIF($D17:$N17,"+")</f>
        <v>1</v>
      </c>
      <c r="S17" s="28">
        <f aca="true" t="shared" si="27" ref="S17:S23">COUNTIF($D17:$N17,"w")</f>
        <v>0</v>
      </c>
      <c r="T17" s="29">
        <f aca="true" t="shared" si="28" ref="T17:T23">COUNTIF($D17:$N17,"-")</f>
        <v>1</v>
      </c>
      <c r="U17" s="29">
        <f aca="true" t="shared" si="29" ref="U17:U23">COUNTIF($D17:$N17,"±")</f>
        <v>1</v>
      </c>
      <c r="V17" s="93">
        <f aca="true" t="shared" si="30" ref="V17:V23">IF(Q17&gt;=2,IF(S17+T17=0,1,0),0)</f>
        <v>0</v>
      </c>
      <c r="W17" s="91">
        <f aca="true" t="shared" si="31" ref="W17:W23">IF(R17&gt;=1,IF(Q17=1,IF(S17+T17=0,1,0),0),0)</f>
        <v>0</v>
      </c>
      <c r="X17" s="91">
        <f aca="true" t="shared" si="32" ref="X17:X23">IF(R17&gt;=2,IF(Q17+S17+T17=0,1,0),0)</f>
        <v>0</v>
      </c>
      <c r="Y17" s="91">
        <f aca="true" t="shared" si="33" ref="Y17:Y23">IF(Q17=1,IF(R17+S17+T17=0,1,0),0)</f>
        <v>0</v>
      </c>
      <c r="Z17" s="92">
        <f aca="true" t="shared" si="34" ref="Z17:Z23">IF(R17=1,IF(Q17+S17+T17=0,1,0),0)</f>
        <v>0</v>
      </c>
      <c r="AA17" s="14">
        <f aca="true" t="shared" si="35" ref="AA17:AA23">IF(S17&gt;=2,IF(Q17+R17=0,1,0),0)</f>
        <v>0</v>
      </c>
      <c r="AB17" s="15">
        <f aca="true" t="shared" si="36" ref="AB17:AB23">IF(T17&gt;=1,IF(S17=1,IF(Q17+R17=0,1,0),0),0)</f>
        <v>0</v>
      </c>
      <c r="AC17" s="15">
        <f aca="true" t="shared" si="37" ref="AC17:AC23">IF(T17&gt;=2,IF(Q17+R17+S17=0,1,0),0)</f>
        <v>0</v>
      </c>
      <c r="AD17" s="15">
        <f aca="true" t="shared" si="38" ref="AD17:AD23">IF(S17=1,IF(Q17+R17+T17=0,1,0),0)</f>
        <v>0</v>
      </c>
      <c r="AE17" s="15">
        <f aca="true" t="shared" si="39" ref="AE17:AE23">IF(T17=1,IF(Q17+R17+S17=0,1,0),0)</f>
        <v>0</v>
      </c>
      <c r="AF17" s="19">
        <f aca="true" t="shared" si="40" ref="AF17:AF23">IF(V17+W17+X17+Y17+Z17+AA17+AB17+AC17+AD17+AE17=0,1,0)</f>
        <v>1</v>
      </c>
    </row>
    <row r="18" spans="1:32" ht="13.5">
      <c r="A18" s="14" t="s">
        <v>28</v>
      </c>
      <c r="B18" s="71" t="str">
        <f t="shared" si="21"/>
        <v> </v>
      </c>
      <c r="C18" s="71" t="str">
        <f t="shared" si="22"/>
        <v>×</v>
      </c>
      <c r="D18" s="41" t="str">
        <f t="shared" si="23"/>
        <v>-</v>
      </c>
      <c r="E18" s="20"/>
      <c r="F18" s="27" t="str">
        <f t="shared" si="24"/>
        <v>±</v>
      </c>
      <c r="G18" s="27" t="str">
        <f t="shared" si="24"/>
        <v>+</v>
      </c>
      <c r="H18" s="20"/>
      <c r="I18" s="29"/>
      <c r="J18" s="28"/>
      <c r="K18" s="20"/>
      <c r="L18" s="20"/>
      <c r="M18" s="20"/>
      <c r="N18" s="29"/>
      <c r="Q18" s="28">
        <f t="shared" si="25"/>
        <v>0</v>
      </c>
      <c r="R18" s="20">
        <f t="shared" si="26"/>
        <v>1</v>
      </c>
      <c r="S18" s="28">
        <f t="shared" si="27"/>
        <v>0</v>
      </c>
      <c r="T18" s="29">
        <f t="shared" si="28"/>
        <v>1</v>
      </c>
      <c r="U18" s="29">
        <f t="shared" si="29"/>
        <v>1</v>
      </c>
      <c r="V18" s="14">
        <f t="shared" si="30"/>
        <v>0</v>
      </c>
      <c r="W18" s="15">
        <f t="shared" si="31"/>
        <v>0</v>
      </c>
      <c r="X18" s="15">
        <f t="shared" si="32"/>
        <v>0</v>
      </c>
      <c r="Y18" s="15">
        <f t="shared" si="33"/>
        <v>0</v>
      </c>
      <c r="Z18" s="16">
        <f t="shared" si="34"/>
        <v>0</v>
      </c>
      <c r="AA18" s="14">
        <f t="shared" si="35"/>
        <v>0</v>
      </c>
      <c r="AB18" s="15">
        <f t="shared" si="36"/>
        <v>0</v>
      </c>
      <c r="AC18" s="15">
        <f t="shared" si="37"/>
        <v>0</v>
      </c>
      <c r="AD18" s="15">
        <f t="shared" si="38"/>
        <v>0</v>
      </c>
      <c r="AE18" s="15">
        <f t="shared" si="39"/>
        <v>0</v>
      </c>
      <c r="AF18" s="19">
        <f t="shared" si="40"/>
        <v>1</v>
      </c>
    </row>
    <row r="19" spans="1:32" ht="13.5">
      <c r="A19" s="46" t="s">
        <v>29</v>
      </c>
      <c r="B19" s="72" t="str">
        <f t="shared" si="21"/>
        <v> </v>
      </c>
      <c r="C19" s="72" t="str">
        <f t="shared" si="22"/>
        <v>×</v>
      </c>
      <c r="D19" s="48" t="str">
        <f t="shared" si="23"/>
        <v>-</v>
      </c>
      <c r="E19" s="50"/>
      <c r="F19" s="49" t="str">
        <f t="shared" si="24"/>
        <v>±</v>
      </c>
      <c r="G19" s="49" t="str">
        <f t="shared" si="24"/>
        <v>+</v>
      </c>
      <c r="H19" s="50"/>
      <c r="I19" s="51"/>
      <c r="J19" s="52"/>
      <c r="K19" s="50"/>
      <c r="L19" s="50"/>
      <c r="M19" s="50"/>
      <c r="N19" s="51"/>
      <c r="Q19" s="28">
        <f t="shared" si="25"/>
        <v>0</v>
      </c>
      <c r="R19" s="20">
        <f t="shared" si="26"/>
        <v>1</v>
      </c>
      <c r="S19" s="28">
        <f t="shared" si="27"/>
        <v>0</v>
      </c>
      <c r="T19" s="29">
        <f t="shared" si="28"/>
        <v>1</v>
      </c>
      <c r="U19" s="29">
        <f t="shared" si="29"/>
        <v>1</v>
      </c>
      <c r="V19" s="14">
        <f t="shared" si="30"/>
        <v>0</v>
      </c>
      <c r="W19" s="15">
        <f t="shared" si="31"/>
        <v>0</v>
      </c>
      <c r="X19" s="15">
        <f t="shared" si="32"/>
        <v>0</v>
      </c>
      <c r="Y19" s="15">
        <f t="shared" si="33"/>
        <v>0</v>
      </c>
      <c r="Z19" s="16">
        <f t="shared" si="34"/>
        <v>0</v>
      </c>
      <c r="AA19" s="14">
        <f t="shared" si="35"/>
        <v>0</v>
      </c>
      <c r="AB19" s="15">
        <f t="shared" si="36"/>
        <v>0</v>
      </c>
      <c r="AC19" s="15">
        <f t="shared" si="37"/>
        <v>0</v>
      </c>
      <c r="AD19" s="15">
        <f t="shared" si="38"/>
        <v>0</v>
      </c>
      <c r="AE19" s="15">
        <f t="shared" si="39"/>
        <v>0</v>
      </c>
      <c r="AF19" s="19">
        <f t="shared" si="40"/>
        <v>1</v>
      </c>
    </row>
    <row r="20" spans="1:32" ht="13.5">
      <c r="A20" s="14" t="s">
        <v>64</v>
      </c>
      <c r="B20" s="71" t="str">
        <f t="shared" si="21"/>
        <v> </v>
      </c>
      <c r="C20" s="71" t="str">
        <f t="shared" si="22"/>
        <v>(△w)</v>
      </c>
      <c r="D20" s="41" t="str">
        <f t="shared" si="23"/>
        <v>-</v>
      </c>
      <c r="E20" s="20"/>
      <c r="F20" s="27" t="str">
        <f>IF(F$6-$C$6&gt;=3,"s",IF(F$6-$C$6&gt;=1,"+",IF(F$6-$C$6&gt;-1,"±",IF(F$6-$C$6&gt;-3,"-","w"))))</f>
        <v>±</v>
      </c>
      <c r="G20" s="20"/>
      <c r="H20" s="20"/>
      <c r="I20" s="29"/>
      <c r="J20" s="28"/>
      <c r="K20" s="20"/>
      <c r="L20" s="20"/>
      <c r="M20" s="20"/>
      <c r="N20" s="29"/>
      <c r="Q20" s="28">
        <f t="shared" si="25"/>
        <v>0</v>
      </c>
      <c r="R20" s="20">
        <f t="shared" si="26"/>
        <v>0</v>
      </c>
      <c r="S20" s="28">
        <f t="shared" si="27"/>
        <v>0</v>
      </c>
      <c r="T20" s="29">
        <f t="shared" si="28"/>
        <v>1</v>
      </c>
      <c r="U20" s="29">
        <f t="shared" si="29"/>
        <v>1</v>
      </c>
      <c r="V20" s="14">
        <f t="shared" si="30"/>
        <v>0</v>
      </c>
      <c r="W20" s="15">
        <f t="shared" si="31"/>
        <v>0</v>
      </c>
      <c r="X20" s="15">
        <f t="shared" si="32"/>
        <v>0</v>
      </c>
      <c r="Y20" s="15">
        <f t="shared" si="33"/>
        <v>0</v>
      </c>
      <c r="Z20" s="16">
        <f t="shared" si="34"/>
        <v>0</v>
      </c>
      <c r="AA20" s="14">
        <f t="shared" si="35"/>
        <v>0</v>
      </c>
      <c r="AB20" s="15">
        <f t="shared" si="36"/>
        <v>0</v>
      </c>
      <c r="AC20" s="15">
        <f t="shared" si="37"/>
        <v>0</v>
      </c>
      <c r="AD20" s="15">
        <f t="shared" si="38"/>
        <v>0</v>
      </c>
      <c r="AE20" s="15">
        <f t="shared" si="39"/>
        <v>1</v>
      </c>
      <c r="AF20" s="19">
        <f t="shared" si="40"/>
        <v>0</v>
      </c>
    </row>
    <row r="21" spans="1:32" ht="13.5">
      <c r="A21" s="14" t="s">
        <v>65</v>
      </c>
      <c r="B21" s="71" t="str">
        <f t="shared" si="21"/>
        <v> </v>
      </c>
      <c r="C21" s="71" t="str">
        <f t="shared" si="22"/>
        <v>(△w)</v>
      </c>
      <c r="D21" s="41" t="str">
        <f t="shared" si="23"/>
        <v>-</v>
      </c>
      <c r="E21" s="20"/>
      <c r="F21" s="27" t="str">
        <f>IF(F$6-$C$6&gt;=3,"s",IF(F$6-$C$6&gt;=1,"+",IF(F$6-$C$6&gt;-1,"±",IF(F$6-$C$6&gt;-3,"-","w"))))</f>
        <v>±</v>
      </c>
      <c r="G21" s="20"/>
      <c r="H21" s="20"/>
      <c r="I21" s="29"/>
      <c r="J21" s="28"/>
      <c r="K21" s="20"/>
      <c r="L21" s="20"/>
      <c r="M21" s="20"/>
      <c r="N21" s="29"/>
      <c r="Q21" s="28">
        <f t="shared" si="25"/>
        <v>0</v>
      </c>
      <c r="R21" s="20">
        <f t="shared" si="26"/>
        <v>0</v>
      </c>
      <c r="S21" s="28">
        <f t="shared" si="27"/>
        <v>0</v>
      </c>
      <c r="T21" s="29">
        <f t="shared" si="28"/>
        <v>1</v>
      </c>
      <c r="U21" s="29">
        <f t="shared" si="29"/>
        <v>1</v>
      </c>
      <c r="V21" s="14">
        <f t="shared" si="30"/>
        <v>0</v>
      </c>
      <c r="W21" s="15">
        <f t="shared" si="31"/>
        <v>0</v>
      </c>
      <c r="X21" s="15">
        <f t="shared" si="32"/>
        <v>0</v>
      </c>
      <c r="Y21" s="15">
        <f t="shared" si="33"/>
        <v>0</v>
      </c>
      <c r="Z21" s="16">
        <f t="shared" si="34"/>
        <v>0</v>
      </c>
      <c r="AA21" s="14">
        <f t="shared" si="35"/>
        <v>0</v>
      </c>
      <c r="AB21" s="15">
        <f t="shared" si="36"/>
        <v>0</v>
      </c>
      <c r="AC21" s="15">
        <f t="shared" si="37"/>
        <v>0</v>
      </c>
      <c r="AD21" s="15">
        <f t="shared" si="38"/>
        <v>0</v>
      </c>
      <c r="AE21" s="15">
        <f t="shared" si="39"/>
        <v>1</v>
      </c>
      <c r="AF21" s="19">
        <f t="shared" si="40"/>
        <v>0</v>
      </c>
    </row>
    <row r="22" spans="1:32" ht="13.5">
      <c r="A22" s="46" t="s">
        <v>66</v>
      </c>
      <c r="B22" s="72" t="str">
        <f t="shared" si="21"/>
        <v> </v>
      </c>
      <c r="C22" s="72" t="str">
        <f t="shared" si="22"/>
        <v>(△w)</v>
      </c>
      <c r="D22" s="48" t="str">
        <f t="shared" si="23"/>
        <v>-</v>
      </c>
      <c r="E22" s="50"/>
      <c r="F22" s="49" t="str">
        <f>IF(F$6-$C$6&gt;=3,"s",IF(F$6-$C$6&gt;=1,"+",IF(F$6-$C$6&gt;-1,"±",IF(F$6-$C$6&gt;-3,"-","w"))))</f>
        <v>±</v>
      </c>
      <c r="G22" s="20"/>
      <c r="H22" s="50"/>
      <c r="I22" s="51"/>
      <c r="J22" s="52"/>
      <c r="K22" s="50"/>
      <c r="L22" s="50"/>
      <c r="M22" s="50"/>
      <c r="N22" s="51"/>
      <c r="Q22" s="28">
        <f t="shared" si="25"/>
        <v>0</v>
      </c>
      <c r="R22" s="20">
        <f t="shared" si="26"/>
        <v>0</v>
      </c>
      <c r="S22" s="28">
        <f t="shared" si="27"/>
        <v>0</v>
      </c>
      <c r="T22" s="29">
        <f t="shared" si="28"/>
        <v>1</v>
      </c>
      <c r="U22" s="29">
        <f t="shared" si="29"/>
        <v>1</v>
      </c>
      <c r="V22" s="14">
        <f t="shared" si="30"/>
        <v>0</v>
      </c>
      <c r="W22" s="15">
        <f t="shared" si="31"/>
        <v>0</v>
      </c>
      <c r="X22" s="15">
        <f t="shared" si="32"/>
        <v>0</v>
      </c>
      <c r="Y22" s="15">
        <f t="shared" si="33"/>
        <v>0</v>
      </c>
      <c r="Z22" s="16">
        <f t="shared" si="34"/>
        <v>0</v>
      </c>
      <c r="AA22" s="14">
        <f t="shared" si="35"/>
        <v>0</v>
      </c>
      <c r="AB22" s="15">
        <f t="shared" si="36"/>
        <v>0</v>
      </c>
      <c r="AC22" s="15">
        <f t="shared" si="37"/>
        <v>0</v>
      </c>
      <c r="AD22" s="15">
        <f t="shared" si="38"/>
        <v>0</v>
      </c>
      <c r="AE22" s="15">
        <f t="shared" si="39"/>
        <v>1</v>
      </c>
      <c r="AF22" s="19">
        <f t="shared" si="40"/>
        <v>0</v>
      </c>
    </row>
    <row r="23" spans="1:32" ht="13.5">
      <c r="A23" s="53" t="s">
        <v>67</v>
      </c>
      <c r="B23" s="73" t="str">
        <f t="shared" si="21"/>
        <v> </v>
      </c>
      <c r="C23" s="73" t="str">
        <f t="shared" si="22"/>
        <v>(△w)</v>
      </c>
      <c r="D23" s="55" t="str">
        <f t="shared" si="23"/>
        <v>-</v>
      </c>
      <c r="E23" s="57"/>
      <c r="F23" s="56" t="str">
        <f>IF(F$6-$C$6&gt;=3,"s",IF(F$6-$C$6&gt;=1,"+",IF(F$6-$C$6&gt;-1,"±",IF(F$6-$C$6&gt;-3,"-","w"))))</f>
        <v>±</v>
      </c>
      <c r="G23" s="57"/>
      <c r="H23" s="57"/>
      <c r="I23" s="58"/>
      <c r="J23" s="59"/>
      <c r="K23" s="57"/>
      <c r="L23" s="57"/>
      <c r="M23" s="57"/>
      <c r="N23" s="58"/>
      <c r="Q23" s="30">
        <f t="shared" si="25"/>
        <v>0</v>
      </c>
      <c r="R23" s="8">
        <f t="shared" si="26"/>
        <v>0</v>
      </c>
      <c r="S23" s="30">
        <f t="shared" si="27"/>
        <v>0</v>
      </c>
      <c r="T23" s="9">
        <f t="shared" si="28"/>
        <v>1</v>
      </c>
      <c r="U23" s="9">
        <f t="shared" si="29"/>
        <v>1</v>
      </c>
      <c r="V23" s="2">
        <f t="shared" si="30"/>
        <v>0</v>
      </c>
      <c r="W23" s="74">
        <f t="shared" si="31"/>
        <v>0</v>
      </c>
      <c r="X23" s="74">
        <f t="shared" si="32"/>
        <v>0</v>
      </c>
      <c r="Y23" s="74">
        <f t="shared" si="33"/>
        <v>0</v>
      </c>
      <c r="Z23" s="75">
        <f t="shared" si="34"/>
        <v>0</v>
      </c>
      <c r="AA23" s="2">
        <f t="shared" si="35"/>
        <v>0</v>
      </c>
      <c r="AB23" s="74">
        <f t="shared" si="36"/>
        <v>0</v>
      </c>
      <c r="AC23" s="74">
        <f t="shared" si="37"/>
        <v>0</v>
      </c>
      <c r="AD23" s="74">
        <f t="shared" si="38"/>
        <v>0</v>
      </c>
      <c r="AE23" s="75">
        <f t="shared" si="39"/>
        <v>1</v>
      </c>
      <c r="AF23" s="3">
        <f t="shared" si="40"/>
        <v>0</v>
      </c>
    </row>
    <row r="24" spans="1:31" ht="13.5">
      <c r="A24" s="1" t="s">
        <v>33</v>
      </c>
      <c r="B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Q24" s="11"/>
      <c r="R24" s="11"/>
      <c r="S24" s="11"/>
      <c r="T24" s="11"/>
      <c r="U24" s="11"/>
      <c r="Y24" s="15"/>
      <c r="AD24" s="15"/>
      <c r="AE24" s="15"/>
    </row>
    <row r="25" spans="1:32" ht="13.5">
      <c r="A25" s="17" t="s">
        <v>68</v>
      </c>
      <c r="B25" s="4" t="s">
        <v>84</v>
      </c>
      <c r="C25" s="4" t="s">
        <v>85</v>
      </c>
      <c r="D25" s="5" t="s">
        <v>2</v>
      </c>
      <c r="E25" s="5" t="s">
        <v>58</v>
      </c>
      <c r="F25" s="5" t="s">
        <v>9</v>
      </c>
      <c r="G25" s="5" t="s">
        <v>7</v>
      </c>
      <c r="H25" s="5" t="s">
        <v>11</v>
      </c>
      <c r="I25" s="5" t="s">
        <v>5</v>
      </c>
      <c r="J25" s="18" t="s">
        <v>17</v>
      </c>
      <c r="K25" s="22" t="s">
        <v>19</v>
      </c>
      <c r="L25" s="5" t="s">
        <v>21</v>
      </c>
      <c r="M25" s="5" t="s">
        <v>23</v>
      </c>
      <c r="N25" s="6" t="s">
        <v>26</v>
      </c>
      <c r="Q25" s="18" t="s">
        <v>52</v>
      </c>
      <c r="R25" s="5" t="s">
        <v>53</v>
      </c>
      <c r="S25" s="18" t="s">
        <v>54</v>
      </c>
      <c r="T25" s="6" t="s">
        <v>55</v>
      </c>
      <c r="U25" s="6" t="str">
        <f>"±"</f>
        <v>±</v>
      </c>
      <c r="V25" s="18" t="s">
        <v>45</v>
      </c>
      <c r="W25" s="5" t="s">
        <v>46</v>
      </c>
      <c r="X25" s="5" t="s">
        <v>44</v>
      </c>
      <c r="Y25" s="5" t="s">
        <v>80</v>
      </c>
      <c r="Z25" s="6" t="s">
        <v>81</v>
      </c>
      <c r="AA25" s="18" t="s">
        <v>48</v>
      </c>
      <c r="AB25" s="5" t="s">
        <v>49</v>
      </c>
      <c r="AC25" s="5" t="s">
        <v>47</v>
      </c>
      <c r="AD25" s="5" t="s">
        <v>82</v>
      </c>
      <c r="AE25" s="6" t="s">
        <v>83</v>
      </c>
      <c r="AF25" s="4" t="s">
        <v>50</v>
      </c>
    </row>
    <row r="26" spans="1:32" ht="13.5">
      <c r="A26" s="14" t="s">
        <v>73</v>
      </c>
      <c r="B26" s="71" t="str">
        <f>IF(V26=1,"◎s",IF(W26=1,"○s",IF(X26=1,"△s",IF(Y26=1,"(○s)",IF(Z26=1,"(△s)",IF(Z26=1,"◎w"," "))))))</f>
        <v>(△s)</v>
      </c>
      <c r="C26" s="71" t="str">
        <f>IF(AA26=1,"◎w",IF(AB26=1,"○w",IF(AC26=1,"△w",IF(AD26=1,"(○w)",IF(AE26=1,"(△w)",IF(AF26=1,"×"," "))))))</f>
        <v> </v>
      </c>
      <c r="D26" s="22"/>
      <c r="E26" s="33" t="str">
        <f>IF(E$6-$C$6&gt;=3,"s",IF(E$6-$C$6&gt;=1,"+",IF(E$6-$C$6&gt;-1,"±",IF(E$6-$C$6&gt;-3,"-","w"))))</f>
        <v>±</v>
      </c>
      <c r="F26" s="12"/>
      <c r="G26" s="33" t="str">
        <f>IF(G$6-$C$6&gt;=3,"s",IF(G$6-$C$6&gt;=1,"+",IF(G$6-$C$6&gt;-1,"±",IF(G$6-$C$6&gt;-3,"-","w"))))</f>
        <v>+</v>
      </c>
      <c r="H26" s="12"/>
      <c r="I26" s="12"/>
      <c r="J26" s="22"/>
      <c r="K26" s="12"/>
      <c r="L26" s="12"/>
      <c r="M26" s="12"/>
      <c r="N26" s="38"/>
      <c r="Q26" s="28">
        <f>COUNTIF($D26:$N26,"s")</f>
        <v>0</v>
      </c>
      <c r="R26" s="20">
        <f>COUNTIF($D26:$N26,"+")</f>
        <v>1</v>
      </c>
      <c r="S26" s="28">
        <f>COUNTIF($D26:$N26,"w")</f>
        <v>0</v>
      </c>
      <c r="T26" s="29">
        <f>COUNTIF($D26:$N26,"-")</f>
        <v>0</v>
      </c>
      <c r="U26" s="29">
        <f>COUNTIF($D26:$N26,"±")</f>
        <v>1</v>
      </c>
      <c r="V26" s="93">
        <f>IF(Q26&gt;=2,IF(S26+T26=0,1,0),0)</f>
        <v>0</v>
      </c>
      <c r="W26" s="91">
        <f>IF(R26&gt;=1,IF(Q26=1,IF(S26+T26=0,1,0),0),0)</f>
        <v>0</v>
      </c>
      <c r="X26" s="91">
        <f>IF(R26&gt;=2,IF(Q26+S26+T26=0,1,0),0)</f>
        <v>0</v>
      </c>
      <c r="Y26" s="91">
        <f>IF(Q26=1,IF(R26+S26+T26=0,1,0),0)</f>
        <v>0</v>
      </c>
      <c r="Z26" s="92">
        <f>IF(R26=1,IF(Q26+S26+T26=0,1,0),0)</f>
        <v>1</v>
      </c>
      <c r="AA26" s="14">
        <f>IF(S26&gt;=2,IF(Q26+R26=0,1,0),0)</f>
        <v>0</v>
      </c>
      <c r="AB26" s="15">
        <f>IF(T26&gt;=1,IF(S26=1,IF(Q26+R26=0,1,0),0),0)</f>
        <v>0</v>
      </c>
      <c r="AC26" s="15">
        <f>IF(T26&gt;=2,IF(Q26+R26+S26=0,1,0),0)</f>
        <v>0</v>
      </c>
      <c r="AD26" s="15">
        <f>IF(S26=1,IF(Q26+R26+T26=0,1,0),0)</f>
        <v>0</v>
      </c>
      <c r="AE26" s="15">
        <f>IF(T26=1,IF(Q26+R26+S26=0,1,0),0)</f>
        <v>0</v>
      </c>
      <c r="AF26" s="19">
        <f>IF(V26+W26+X26+Y26+Z26+AA26+AB26+AC26+AD26+AE26=0,1,0)</f>
        <v>0</v>
      </c>
    </row>
    <row r="27" spans="1:32" ht="13.5">
      <c r="A27" s="14" t="s">
        <v>69</v>
      </c>
      <c r="B27" s="71" t="str">
        <f>IF(V27=1,"◎s",IF(W27=1,"○s",IF(X27=1,"△s",IF(Y27=1,"(○s)",IF(Z27=1,"(△s)",IF(Z27=1,"◎w"," "))))))</f>
        <v>(△s)</v>
      </c>
      <c r="C27" s="71" t="str">
        <f>IF(AA27=1,"◎w",IF(AB27=1,"○w",IF(AC27=1,"△w",IF(AD27=1,"(○w)",IF(AE27=1,"(△w)",IF(AF27=1,"×"," "))))))</f>
        <v> </v>
      </c>
      <c r="D27" s="28"/>
      <c r="E27" s="27" t="str">
        <f>IF(E$6-$C$6&gt;=3,"s",IF(E$6-$C$6&gt;=1,"+",IF(E$6-$C$6&gt;-1,"±",IF(E$6-$C$6&gt;-3,"-","w"))))</f>
        <v>±</v>
      </c>
      <c r="F27" s="20"/>
      <c r="G27" s="27" t="str">
        <f>IF(G$6-$C$6&gt;=3,"s",IF(G$6-$C$6&gt;=1,"+",IF(G$6-$C$6&gt;-1,"±",IF(G$6-$C$6&gt;-3,"-","w"))))</f>
        <v>+</v>
      </c>
      <c r="H27" s="20"/>
      <c r="I27" s="20"/>
      <c r="J27" s="28"/>
      <c r="K27" s="20"/>
      <c r="L27" s="20"/>
      <c r="M27" s="20"/>
      <c r="N27" s="39"/>
      <c r="Q27" s="28">
        <f>COUNTIF($D27:$N27,"s")</f>
        <v>0</v>
      </c>
      <c r="R27" s="20">
        <f>COUNTIF($D27:$N27,"+")</f>
        <v>1</v>
      </c>
      <c r="S27" s="28">
        <f>COUNTIF($D27:$N27,"w")</f>
        <v>0</v>
      </c>
      <c r="T27" s="29">
        <f>COUNTIF($D27:$N27,"-")</f>
        <v>0</v>
      </c>
      <c r="U27" s="29">
        <f>COUNTIF($D27:$N27,"±")</f>
        <v>1</v>
      </c>
      <c r="V27" s="14">
        <f>IF(Q27&gt;=2,IF(S27+T27=0,1,0),0)</f>
        <v>0</v>
      </c>
      <c r="W27" s="15">
        <f>IF(R27&gt;=1,IF(Q27=1,IF(S27+T27=0,1,0),0),0)</f>
        <v>0</v>
      </c>
      <c r="X27" s="15">
        <f>IF(R27&gt;=2,IF(Q27+S27+T27=0,1,0),0)</f>
        <v>0</v>
      </c>
      <c r="Y27" s="15">
        <f>IF(Q27=1,IF(R27+S27+T27=0,1,0),0)</f>
        <v>0</v>
      </c>
      <c r="Z27" s="16">
        <f>IF(R27=1,IF(Q27+S27+T27=0,1,0),0)</f>
        <v>1</v>
      </c>
      <c r="AA27" s="14">
        <f>IF(S27&gt;=2,IF(Q27+R27=0,1,0),0)</f>
        <v>0</v>
      </c>
      <c r="AB27" s="15">
        <f>IF(T27&gt;=1,IF(S27=1,IF(Q27+R27=0,1,0),0),0)</f>
        <v>0</v>
      </c>
      <c r="AC27" s="15">
        <f>IF(T27&gt;=2,IF(Q27+R27+S27=0,1,0),0)</f>
        <v>0</v>
      </c>
      <c r="AD27" s="15">
        <f>IF(S27=1,IF(Q27+R27+T27=0,1,0),0)</f>
        <v>0</v>
      </c>
      <c r="AE27" s="15">
        <f>IF(T27=1,IF(Q27+R27+S27=0,1,0),0)</f>
        <v>0</v>
      </c>
      <c r="AF27" s="19">
        <f>IF(V27+W27+X27+Y27+Z27+AA27+AB27+AC27+AD27+AE27=0,1,0)</f>
        <v>0</v>
      </c>
    </row>
    <row r="28" spans="1:32" ht="13.5">
      <c r="A28" s="19" t="s">
        <v>70</v>
      </c>
      <c r="B28" s="71" t="str">
        <f>IF(V28=1,"◎s",IF(W28=1,"○s",IF(X28=1,"△s",IF(Y28=1,"(○s)",IF(Z28=1,"(△s)",IF(Z28=1,"◎w"," "))))))</f>
        <v>(△s)</v>
      </c>
      <c r="C28" s="71" t="str">
        <f>IF(AA28=1,"◎w",IF(AB28=1,"○w",IF(AC28=1,"△w",IF(AD28=1,"(○w)",IF(AE28=1,"(△w)",IF(AF28=1,"×"," "))))))</f>
        <v> </v>
      </c>
      <c r="D28" s="28"/>
      <c r="E28" s="27" t="str">
        <f>IF(E$6-$C$6&gt;=3,"s",IF(E$6-$C$6&gt;=1,"+",IF(E$6-$C$6&gt;-1,"±",IF(E$6-$C$6&gt;-3,"-","w"))))</f>
        <v>±</v>
      </c>
      <c r="F28" s="20"/>
      <c r="G28" s="27" t="str">
        <f>IF(G$6-$C$6&gt;=3,"s",IF(G$6-$C$6&gt;=1,"+",IF(G$6-$C$6&gt;-1,"±",IF(G$6-$C$6&gt;-3,"-","w"))))</f>
        <v>+</v>
      </c>
      <c r="H28" s="20"/>
      <c r="I28" s="29"/>
      <c r="J28" s="20"/>
      <c r="K28" s="20"/>
      <c r="L28" s="20"/>
      <c r="M28" s="20"/>
      <c r="N28" s="29"/>
      <c r="O28" s="15"/>
      <c r="P28" s="15"/>
      <c r="Q28" s="28">
        <f>COUNTIF($D28:$N28,"s")</f>
        <v>0</v>
      </c>
      <c r="R28" s="20">
        <f>COUNTIF($D28:$N28,"+")</f>
        <v>1</v>
      </c>
      <c r="S28" s="28">
        <f>COUNTIF($D28:$N28,"w")</f>
        <v>0</v>
      </c>
      <c r="T28" s="29">
        <f>COUNTIF($D28:$N28,"-")</f>
        <v>0</v>
      </c>
      <c r="U28" s="29">
        <f>COUNTIF($D28:$N28,"±")</f>
        <v>1</v>
      </c>
      <c r="V28" s="14">
        <f>IF(Q28&gt;=2,IF(S28+T28=0,1,0),0)</f>
        <v>0</v>
      </c>
      <c r="W28" s="15">
        <f>IF(R28&gt;=1,IF(Q28=1,IF(S28+T28=0,1,0),0),0)</f>
        <v>0</v>
      </c>
      <c r="X28" s="15">
        <f>IF(R28&gt;=2,IF(Q28+S28+T28=0,1,0),0)</f>
        <v>0</v>
      </c>
      <c r="Y28" s="15">
        <f>IF(Q28=1,IF(R28+S28+T28=0,1,0),0)</f>
        <v>0</v>
      </c>
      <c r="Z28" s="16">
        <f>IF(R28=1,IF(Q28+S28+T28=0,1,0),0)</f>
        <v>1</v>
      </c>
      <c r="AA28" s="14">
        <f>IF(S28&gt;=2,IF(Q28+R28=0,1,0),0)</f>
        <v>0</v>
      </c>
      <c r="AB28" s="15">
        <f>IF(T28&gt;=1,IF(S28=1,IF(Q28+R28=0,1,0),0),0)</f>
        <v>0</v>
      </c>
      <c r="AC28" s="15">
        <f>IF(T28&gt;=2,IF(Q28+R28+S28=0,1,0),0)</f>
        <v>0</v>
      </c>
      <c r="AD28" s="15">
        <f>IF(S28=1,IF(Q28+R28+T28=0,1,0),0)</f>
        <v>0</v>
      </c>
      <c r="AE28" s="15">
        <f>IF(T28=1,IF(Q28+R28+S28=0,1,0),0)</f>
        <v>0</v>
      </c>
      <c r="AF28" s="19">
        <f>IF(V28+W28+X28+Y28+Z28+AA28+AB28+AC28+AD28+AE28=0,1,0)</f>
        <v>0</v>
      </c>
    </row>
    <row r="29" spans="1:32" ht="13.5">
      <c r="A29" s="53" t="s">
        <v>71</v>
      </c>
      <c r="B29" s="73" t="str">
        <f>IF(V29=1,"◎s",IF(W29=1,"○s",IF(X29=1,"△s",IF(Y29=1,"(○s)",IF(Z29=1,"(△s)",IF(Z29=1,"◎w"," "))))))</f>
        <v>(△s)</v>
      </c>
      <c r="C29" s="73" t="str">
        <f>IF(AA29=1,"◎w",IF(AB29=1,"○w",IF(AC29=1,"△w",IF(AD29=1,"(○w)",IF(AE29=1,"(△w)",IF(AF29=1,"×"," "))))))</f>
        <v> </v>
      </c>
      <c r="D29" s="30"/>
      <c r="E29" s="31" t="str">
        <f>IF(E$6-$C$6&gt;=3,"s",IF(E$6-$C$6&gt;=1,"+",IF(E$6-$C$6&gt;-1,"±",IF(E$6-$C$6&gt;-3,"-","w"))))</f>
        <v>±</v>
      </c>
      <c r="F29" s="57"/>
      <c r="G29" s="31" t="str">
        <f>IF(G$6-$C$6&gt;=3,"s",IF(G$6-$C$6&gt;=1,"+",IF(G$6-$C$6&gt;-1,"±",IF(G$6-$C$6&gt;-3,"-","w"))))</f>
        <v>+</v>
      </c>
      <c r="H29" s="57"/>
      <c r="I29" s="58"/>
      <c r="J29" s="59"/>
      <c r="K29" s="57"/>
      <c r="L29" s="57"/>
      <c r="M29" s="57"/>
      <c r="N29" s="58"/>
      <c r="Q29" s="30">
        <f>COUNTIF($D29:$N29,"s")</f>
        <v>0</v>
      </c>
      <c r="R29" s="8">
        <f>COUNTIF($D29:$N29,"+")</f>
        <v>1</v>
      </c>
      <c r="S29" s="30">
        <f>COUNTIF($D29:$N29,"w")</f>
        <v>0</v>
      </c>
      <c r="T29" s="9">
        <f>COUNTIF($D29:$N29,"-")</f>
        <v>0</v>
      </c>
      <c r="U29" s="9">
        <f>COUNTIF($D29:$N29,"±")</f>
        <v>1</v>
      </c>
      <c r="V29" s="2">
        <f>IF(Q29&gt;=2,IF(S29+T29=0,1,0),0)</f>
        <v>0</v>
      </c>
      <c r="W29" s="74">
        <f>IF(R29&gt;=1,IF(Q29=1,IF(S29+T29=0,1,0),0),0)</f>
        <v>0</v>
      </c>
      <c r="X29" s="74">
        <f>IF(R29&gt;=2,IF(Q29+S29+T29=0,1,0),0)</f>
        <v>0</v>
      </c>
      <c r="Y29" s="74">
        <f>IF(Q29=1,IF(R29+S29+T29=0,1,0),0)</f>
        <v>0</v>
      </c>
      <c r="Z29" s="75">
        <f>IF(R29=1,IF(Q29+S29+T29=0,1,0),0)</f>
        <v>1</v>
      </c>
      <c r="AA29" s="2">
        <f>IF(S29&gt;=2,IF(Q29+R29=0,1,0),0)</f>
        <v>0</v>
      </c>
      <c r="AB29" s="74">
        <f>IF(T29&gt;=1,IF(S29=1,IF(Q29+R29=0,1,0),0),0)</f>
        <v>0</v>
      </c>
      <c r="AC29" s="74">
        <f>IF(T29&gt;=2,IF(Q29+R29+S29=0,1,0),0)</f>
        <v>0</v>
      </c>
      <c r="AD29" s="74">
        <f>IF(S29=1,IF(Q29+R29+T29=0,1,0),0)</f>
        <v>0</v>
      </c>
      <c r="AE29" s="75">
        <f>IF(T29=1,IF(Q29+R29+S29=0,1,0),0)</f>
        <v>0</v>
      </c>
      <c r="AF29" s="3">
        <f>IF(V29+W29+X29+Y29+Z29+AA29+AB29+AC29+AD29+AE29=0,1,0)</f>
        <v>0</v>
      </c>
    </row>
    <row r="30" spans="1:31" ht="13.5">
      <c r="A30" s="1" t="s">
        <v>72</v>
      </c>
      <c r="B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Y30" s="15"/>
      <c r="AD30" s="15"/>
      <c r="AE30" s="15"/>
    </row>
    <row r="31" spans="1:32" ht="13.5">
      <c r="A31" s="23" t="s">
        <v>34</v>
      </c>
      <c r="B31" s="4" t="s">
        <v>84</v>
      </c>
      <c r="C31" s="4" t="s">
        <v>85</v>
      </c>
      <c r="D31" s="18" t="s">
        <v>2</v>
      </c>
      <c r="E31" s="5" t="s">
        <v>58</v>
      </c>
      <c r="F31" s="5" t="s">
        <v>9</v>
      </c>
      <c r="G31" s="5" t="s">
        <v>7</v>
      </c>
      <c r="H31" s="5" t="s">
        <v>10</v>
      </c>
      <c r="I31" s="6" t="s">
        <v>5</v>
      </c>
      <c r="J31" s="5" t="s">
        <v>17</v>
      </c>
      <c r="K31" s="5" t="s">
        <v>19</v>
      </c>
      <c r="L31" s="5" t="s">
        <v>21</v>
      </c>
      <c r="M31" s="5" t="s">
        <v>23</v>
      </c>
      <c r="N31" s="6" t="s">
        <v>26</v>
      </c>
      <c r="Q31" s="18" t="s">
        <v>52</v>
      </c>
      <c r="R31" s="5" t="s">
        <v>53</v>
      </c>
      <c r="S31" s="18" t="s">
        <v>54</v>
      </c>
      <c r="T31" s="6" t="s">
        <v>55</v>
      </c>
      <c r="U31" s="6" t="str">
        <f>"±"</f>
        <v>±</v>
      </c>
      <c r="V31" s="18" t="s">
        <v>45</v>
      </c>
      <c r="W31" s="5" t="s">
        <v>46</v>
      </c>
      <c r="X31" s="5" t="s">
        <v>44</v>
      </c>
      <c r="Y31" s="5" t="s">
        <v>80</v>
      </c>
      <c r="Z31" s="6" t="s">
        <v>81</v>
      </c>
      <c r="AA31" s="18" t="s">
        <v>48</v>
      </c>
      <c r="AB31" s="5" t="s">
        <v>49</v>
      </c>
      <c r="AC31" s="5" t="s">
        <v>47</v>
      </c>
      <c r="AD31" s="5" t="s">
        <v>82</v>
      </c>
      <c r="AE31" s="6" t="s">
        <v>83</v>
      </c>
      <c r="AF31" s="4" t="s">
        <v>50</v>
      </c>
    </row>
    <row r="32" spans="1:32" ht="13.5">
      <c r="A32" s="21" t="s">
        <v>74</v>
      </c>
      <c r="B32" s="71" t="str">
        <f aca="true" t="shared" si="41" ref="B32:B37">IF(V32=1,"◎s",IF(W32=1,"○s",IF(X32=1,"△s",IF(Y32=1,"(○s)",IF(Z32=1,"(△s)",IF(Z32=1,"◎w"," "))))))</f>
        <v> </v>
      </c>
      <c r="C32" s="71" t="str">
        <f aca="true" t="shared" si="42" ref="C32:C37">IF(AA32=1,"◎w",IF(AB32=1,"○w",IF(AC32=1,"△w",IF(AD32=1,"(○w)",IF(AE32=1,"(△w)",IF(AF32=1,"×"," "))))))</f>
        <v>×</v>
      </c>
      <c r="D32" s="40" t="str">
        <f>IF(D$6-$C$6&gt;=3,"s",IF(D$6-$C$6&gt;=1,"+",IF(D$6-$C$6&gt;-1,"±",IF(D$6-$C$6&gt;-3,"-","w"))))</f>
        <v>-</v>
      </c>
      <c r="E32" s="12"/>
      <c r="F32" s="33" t="str">
        <f>IF(F$6-$C$6&gt;=3,"s",IF(F$6-$C$6&gt;=1,"+",IF(F$6-$C$6&gt;-1,"±",IF(F$6-$C$6&gt;-3,"-","w"))))</f>
        <v>±</v>
      </c>
      <c r="G32" s="12"/>
      <c r="H32" s="33" t="str">
        <f>IF(H$6-$C$6&gt;=3,"s",IF(H$6-$C$6&gt;=1,"+",IF(H$6-$C$6&gt;-1,"±",IF(H$6-$C$6&gt;-3,"-","w"))))</f>
        <v>s</v>
      </c>
      <c r="I32" s="34" t="str">
        <f>IF(I$6-$C$6&gt;=3,"s",IF(I$6-$C$6&gt;=1,"+",IF(I$6-$C$6&gt;-1,"±",IF(I$6-$C$6&gt;-3,"-","w"))))</f>
        <v>-</v>
      </c>
      <c r="J32" s="20"/>
      <c r="K32" s="20"/>
      <c r="L32" s="20"/>
      <c r="M32" s="20"/>
      <c r="N32" s="29"/>
      <c r="Q32" s="28">
        <f aca="true" t="shared" si="43" ref="Q32:Q37">COUNTIF($D32:$N32,"s")</f>
        <v>1</v>
      </c>
      <c r="R32" s="20">
        <f aca="true" t="shared" si="44" ref="R32:R37">COUNTIF($D32:$N32,"+")</f>
        <v>0</v>
      </c>
      <c r="S32" s="28">
        <f aca="true" t="shared" si="45" ref="S32:S37">COUNTIF($D32:$N32,"w")</f>
        <v>0</v>
      </c>
      <c r="T32" s="29">
        <f aca="true" t="shared" si="46" ref="T32:T37">COUNTIF($D32:$N32,"-")</f>
        <v>2</v>
      </c>
      <c r="U32" s="29">
        <f aca="true" t="shared" si="47" ref="U32:U37">COUNTIF($D32:$N32,"±")</f>
        <v>1</v>
      </c>
      <c r="V32" s="93">
        <f aca="true" t="shared" si="48" ref="V32:V37">IF(Q32&gt;=2,IF(S32+T32=0,1,0),0)</f>
        <v>0</v>
      </c>
      <c r="W32" s="91">
        <f aca="true" t="shared" si="49" ref="W32:W37">IF(R32&gt;=1,IF(Q32=1,IF(S32+T32=0,1,0),0),0)</f>
        <v>0</v>
      </c>
      <c r="X32" s="91">
        <f aca="true" t="shared" si="50" ref="X32:X37">IF(R32&gt;=2,IF(Q32+S32+T32=0,1,0),0)</f>
        <v>0</v>
      </c>
      <c r="Y32" s="91">
        <f aca="true" t="shared" si="51" ref="Y32:Y37">IF(Q32=1,IF(R32+S32+T32=0,1,0),0)</f>
        <v>0</v>
      </c>
      <c r="Z32" s="92">
        <f aca="true" t="shared" si="52" ref="Z32:Z37">IF(R32=1,IF(Q32+S32+T32=0,1,0),0)</f>
        <v>0</v>
      </c>
      <c r="AA32" s="14">
        <f aca="true" t="shared" si="53" ref="AA32:AA37">IF(S32&gt;=2,IF(Q32+R32=0,1,0),0)</f>
        <v>0</v>
      </c>
      <c r="AB32" s="15">
        <f aca="true" t="shared" si="54" ref="AB32:AB37">IF(T32&gt;=1,IF(S32=1,IF(Q32+R32=0,1,0),0),0)</f>
        <v>0</v>
      </c>
      <c r="AC32" s="15">
        <f aca="true" t="shared" si="55" ref="AC32:AC37">IF(T32&gt;=2,IF(Q32+R32+S32=0,1,0),0)</f>
        <v>0</v>
      </c>
      <c r="AD32" s="15">
        <f aca="true" t="shared" si="56" ref="AD32:AD37">IF(S32=1,IF(Q32+R32+T32=0,1,0),0)</f>
        <v>0</v>
      </c>
      <c r="AE32" s="15">
        <f aca="true" t="shared" si="57" ref="AE32:AE37">IF(T32=1,IF(Q32+R32+S32=0,1,0),0)</f>
        <v>0</v>
      </c>
      <c r="AF32" s="19">
        <f aca="true" t="shared" si="58" ref="AF32:AF37">IF(V32+W32+X32+Y32+Z32+AA32+AB32+AC32+AD32+AE32=0,1,0)</f>
        <v>1</v>
      </c>
    </row>
    <row r="33" spans="1:32" ht="13.5">
      <c r="A33" s="19" t="s">
        <v>75</v>
      </c>
      <c r="B33" s="71" t="str">
        <f t="shared" si="41"/>
        <v> </v>
      </c>
      <c r="C33" s="71" t="str">
        <f t="shared" si="42"/>
        <v>×</v>
      </c>
      <c r="D33" s="41" t="str">
        <f>IF(D$6-$C$6&gt;=3,"s",IF(D$6-$C$6&gt;=1,"+",IF(D$6-$C$6&gt;-1,"±",IF(D$6-$C$6&gt;-3,"-","w"))))</f>
        <v>-</v>
      </c>
      <c r="E33" s="27" t="str">
        <f>IF(E$6-$C$6&gt;=3,"s",IF(E$6-$C$6&gt;=1,"+",IF(E$6-$C$6&gt;-1,"±",IF(E$6-$C$6&gt;-3,"-","w"))))</f>
        <v>±</v>
      </c>
      <c r="F33" s="20"/>
      <c r="G33" s="27" t="str">
        <f>IF(G$6-$C$6&gt;=3,"s",IF(G$6-$C$6&gt;=1,"+",IF(G$6-$C$6&gt;-1,"±",IF(G$6-$C$6&gt;-3,"-","w"))))</f>
        <v>+</v>
      </c>
      <c r="H33" s="20"/>
      <c r="I33" s="51"/>
      <c r="J33" s="20"/>
      <c r="K33" s="20"/>
      <c r="L33" s="20"/>
      <c r="M33" s="20"/>
      <c r="N33" s="29"/>
      <c r="Q33" s="28">
        <f t="shared" si="43"/>
        <v>0</v>
      </c>
      <c r="R33" s="20">
        <f t="shared" si="44"/>
        <v>1</v>
      </c>
      <c r="S33" s="28">
        <f t="shared" si="45"/>
        <v>0</v>
      </c>
      <c r="T33" s="29">
        <f t="shared" si="46"/>
        <v>1</v>
      </c>
      <c r="U33" s="29">
        <f t="shared" si="47"/>
        <v>1</v>
      </c>
      <c r="V33" s="14">
        <f t="shared" si="48"/>
        <v>0</v>
      </c>
      <c r="W33" s="15">
        <f t="shared" si="49"/>
        <v>0</v>
      </c>
      <c r="X33" s="15">
        <f t="shared" si="50"/>
        <v>0</v>
      </c>
      <c r="Y33" s="15">
        <f t="shared" si="51"/>
        <v>0</v>
      </c>
      <c r="Z33" s="16">
        <f t="shared" si="52"/>
        <v>0</v>
      </c>
      <c r="AA33" s="14">
        <f t="shared" si="53"/>
        <v>0</v>
      </c>
      <c r="AB33" s="15">
        <f t="shared" si="54"/>
        <v>0</v>
      </c>
      <c r="AC33" s="15">
        <f t="shared" si="55"/>
        <v>0</v>
      </c>
      <c r="AD33" s="15">
        <f t="shared" si="56"/>
        <v>0</v>
      </c>
      <c r="AE33" s="15">
        <f t="shared" si="57"/>
        <v>0</v>
      </c>
      <c r="AF33" s="19">
        <f t="shared" si="58"/>
        <v>1</v>
      </c>
    </row>
    <row r="34" spans="1:32" ht="13.5">
      <c r="A34" s="46" t="s">
        <v>76</v>
      </c>
      <c r="B34" s="72" t="str">
        <f t="shared" si="41"/>
        <v> </v>
      </c>
      <c r="C34" s="72" t="str">
        <f t="shared" si="42"/>
        <v>△w</v>
      </c>
      <c r="D34" s="48" t="str">
        <f>IF(D$6-$C$6&gt;=3,"s",IF(D$6-$C$6&gt;=1,"+",IF(D$6-$C$6&gt;-1,"±",IF(D$6-$C$6&gt;-3,"-","w"))))</f>
        <v>-</v>
      </c>
      <c r="E34" s="50"/>
      <c r="F34" s="49" t="str">
        <f>IF(F$6-$C$6&gt;=3,"s",IF(F$6-$C$6&gt;=1,"+",IF(F$6-$C$6&gt;-1,"±",IF(F$6-$C$6&gt;-3,"-","w"))))</f>
        <v>±</v>
      </c>
      <c r="G34" s="50"/>
      <c r="H34" s="50"/>
      <c r="I34" s="35" t="str">
        <f>IF(I$6-$C$6&gt;=3,"s",IF(I$6-$C$6&gt;=1,"+",IF(I$6-$C$6&gt;-1,"±",IF(I$6-$C$6&gt;-3,"-","w"))))</f>
        <v>-</v>
      </c>
      <c r="J34" s="52"/>
      <c r="K34" s="50"/>
      <c r="L34" s="50"/>
      <c r="M34" s="50"/>
      <c r="N34" s="51"/>
      <c r="Q34" s="28">
        <f t="shared" si="43"/>
        <v>0</v>
      </c>
      <c r="R34" s="20">
        <f t="shared" si="44"/>
        <v>0</v>
      </c>
      <c r="S34" s="28">
        <f t="shared" si="45"/>
        <v>0</v>
      </c>
      <c r="T34" s="29">
        <f t="shared" si="46"/>
        <v>2</v>
      </c>
      <c r="U34" s="29">
        <f t="shared" si="47"/>
        <v>1</v>
      </c>
      <c r="V34" s="14">
        <f t="shared" si="48"/>
        <v>0</v>
      </c>
      <c r="W34" s="15">
        <f t="shared" si="49"/>
        <v>0</v>
      </c>
      <c r="X34" s="15">
        <f t="shared" si="50"/>
        <v>0</v>
      </c>
      <c r="Y34" s="15">
        <f t="shared" si="51"/>
        <v>0</v>
      </c>
      <c r="Z34" s="16">
        <f t="shared" si="52"/>
        <v>0</v>
      </c>
      <c r="AA34" s="14">
        <f t="shared" si="53"/>
        <v>0</v>
      </c>
      <c r="AB34" s="15">
        <f t="shared" si="54"/>
        <v>0</v>
      </c>
      <c r="AC34" s="15">
        <f t="shared" si="55"/>
        <v>1</v>
      </c>
      <c r="AD34" s="15">
        <f t="shared" si="56"/>
        <v>0</v>
      </c>
      <c r="AE34" s="15">
        <f t="shared" si="57"/>
        <v>0</v>
      </c>
      <c r="AF34" s="19">
        <f t="shared" si="58"/>
        <v>0</v>
      </c>
    </row>
    <row r="35" spans="1:32" ht="13.5">
      <c r="A35" s="46" t="s">
        <v>77</v>
      </c>
      <c r="B35" s="72" t="str">
        <f t="shared" si="41"/>
        <v> </v>
      </c>
      <c r="C35" s="72" t="str">
        <f t="shared" si="42"/>
        <v>△w</v>
      </c>
      <c r="D35" s="48" t="str">
        <f>IF(D$6-$C$6&gt;=3,"s",IF(D$6-$C$6&gt;=1,"+",IF(D$6-$C$6&gt;-1,"±",IF(D$6-$C$6&gt;-3,"-","w"))))</f>
        <v>-</v>
      </c>
      <c r="E35" s="50"/>
      <c r="F35" s="49" t="str">
        <f>IF(F$6-$C$6&gt;=3,"s",IF(F$6-$C$6&gt;=1,"+",IF(F$6-$C$6&gt;-1,"±",IF(F$6-$C$6&gt;-3,"-","w"))))</f>
        <v>±</v>
      </c>
      <c r="G35" s="50"/>
      <c r="H35" s="50"/>
      <c r="I35" s="35" t="str">
        <f>IF(I$6-$C$6&gt;=3,"s",IF(I$6-$C$6&gt;=1,"+",IF(I$6-$C$6&gt;-1,"±",IF(I$6-$C$6&gt;-3,"-","w"))))</f>
        <v>-</v>
      </c>
      <c r="J35" s="52"/>
      <c r="K35" s="50"/>
      <c r="L35" s="50"/>
      <c r="M35" s="50"/>
      <c r="N35" s="51"/>
      <c r="Q35" s="28">
        <f t="shared" si="43"/>
        <v>0</v>
      </c>
      <c r="R35" s="20">
        <f t="shared" si="44"/>
        <v>0</v>
      </c>
      <c r="S35" s="28">
        <f t="shared" si="45"/>
        <v>0</v>
      </c>
      <c r="T35" s="29">
        <f t="shared" si="46"/>
        <v>2</v>
      </c>
      <c r="U35" s="29">
        <f t="shared" si="47"/>
        <v>1</v>
      </c>
      <c r="V35" s="14">
        <f t="shared" si="48"/>
        <v>0</v>
      </c>
      <c r="W35" s="15">
        <f t="shared" si="49"/>
        <v>0</v>
      </c>
      <c r="X35" s="15">
        <f t="shared" si="50"/>
        <v>0</v>
      </c>
      <c r="Y35" s="15">
        <f t="shared" si="51"/>
        <v>0</v>
      </c>
      <c r="Z35" s="16">
        <f t="shared" si="52"/>
        <v>0</v>
      </c>
      <c r="AA35" s="14">
        <f t="shared" si="53"/>
        <v>0</v>
      </c>
      <c r="AB35" s="15">
        <f t="shared" si="54"/>
        <v>0</v>
      </c>
      <c r="AC35" s="15">
        <f t="shared" si="55"/>
        <v>1</v>
      </c>
      <c r="AD35" s="15">
        <f t="shared" si="56"/>
        <v>0</v>
      </c>
      <c r="AE35" s="15">
        <f t="shared" si="57"/>
        <v>0</v>
      </c>
      <c r="AF35" s="19">
        <f t="shared" si="58"/>
        <v>0</v>
      </c>
    </row>
    <row r="36" spans="1:32" ht="13.5">
      <c r="A36" s="46" t="s">
        <v>78</v>
      </c>
      <c r="B36" s="72" t="str">
        <f t="shared" si="41"/>
        <v> </v>
      </c>
      <c r="C36" s="72" t="str">
        <f t="shared" si="42"/>
        <v>(△w)</v>
      </c>
      <c r="D36" s="48" t="str">
        <f>IF(D$6-$C$6&gt;=3,"s",IF(D$6-$C$6&gt;=1,"+",IF(D$6-$C$6&gt;-1,"±",IF(D$6-$C$6&gt;-3,"-","w"))))</f>
        <v>-</v>
      </c>
      <c r="E36" s="50"/>
      <c r="F36" s="49" t="str">
        <f>IF(F$6-$C$6&gt;=3,"s",IF(F$6-$C$6&gt;=1,"+",IF(F$6-$C$6&gt;-1,"±",IF(F$6-$C$6&gt;-3,"-","w"))))</f>
        <v>±</v>
      </c>
      <c r="G36" s="50"/>
      <c r="H36" s="50"/>
      <c r="I36" s="51"/>
      <c r="J36" s="52"/>
      <c r="K36" s="50"/>
      <c r="L36" s="50"/>
      <c r="M36" s="50"/>
      <c r="N36" s="51"/>
      <c r="Q36" s="28">
        <f t="shared" si="43"/>
        <v>0</v>
      </c>
      <c r="R36" s="20">
        <f t="shared" si="44"/>
        <v>0</v>
      </c>
      <c r="S36" s="28">
        <f t="shared" si="45"/>
        <v>0</v>
      </c>
      <c r="T36" s="29">
        <f t="shared" si="46"/>
        <v>1</v>
      </c>
      <c r="U36" s="29">
        <f t="shared" si="47"/>
        <v>1</v>
      </c>
      <c r="V36" s="14">
        <f t="shared" si="48"/>
        <v>0</v>
      </c>
      <c r="W36" s="15">
        <f t="shared" si="49"/>
        <v>0</v>
      </c>
      <c r="X36" s="15">
        <f t="shared" si="50"/>
        <v>0</v>
      </c>
      <c r="Y36" s="15">
        <f t="shared" si="51"/>
        <v>0</v>
      </c>
      <c r="Z36" s="16">
        <f t="shared" si="52"/>
        <v>0</v>
      </c>
      <c r="AA36" s="14">
        <f t="shared" si="53"/>
        <v>0</v>
      </c>
      <c r="AB36" s="15">
        <f t="shared" si="54"/>
        <v>0</v>
      </c>
      <c r="AC36" s="15">
        <f t="shared" si="55"/>
        <v>0</v>
      </c>
      <c r="AD36" s="15">
        <f t="shared" si="56"/>
        <v>0</v>
      </c>
      <c r="AE36" s="15">
        <f t="shared" si="57"/>
        <v>1</v>
      </c>
      <c r="AF36" s="19">
        <f t="shared" si="58"/>
        <v>0</v>
      </c>
    </row>
    <row r="37" spans="1:32" ht="13.5">
      <c r="A37" s="53" t="s">
        <v>79</v>
      </c>
      <c r="B37" s="73" t="str">
        <f t="shared" si="41"/>
        <v> </v>
      </c>
      <c r="C37" s="73" t="str">
        <f t="shared" si="42"/>
        <v>×</v>
      </c>
      <c r="D37" s="57"/>
      <c r="E37" s="57"/>
      <c r="F37" s="57"/>
      <c r="G37" s="57"/>
      <c r="H37" s="31" t="str">
        <f>IF(H$6-$C$6&gt;=3,"s",IF(H$6-$C$6&gt;=1,"+",IF(H$6-$C$6&gt;-1,"±",IF(H$6-$C$6&gt;-3,"-","w"))))</f>
        <v>s</v>
      </c>
      <c r="I37" s="43" t="str">
        <f>IF(I$6-$C$6&gt;=3,"s",IF(I$6-$C$6&gt;=1,"+",IF(I$6-$C$6&gt;-1,"±",IF(I$6-$C$6&gt;-3,"-","w"))))</f>
        <v>-</v>
      </c>
      <c r="J37" s="59"/>
      <c r="K37" s="57"/>
      <c r="L37" s="57"/>
      <c r="M37" s="57"/>
      <c r="N37" s="58"/>
      <c r="Q37" s="30">
        <f t="shared" si="43"/>
        <v>1</v>
      </c>
      <c r="R37" s="8">
        <f t="shared" si="44"/>
        <v>0</v>
      </c>
      <c r="S37" s="30">
        <f t="shared" si="45"/>
        <v>0</v>
      </c>
      <c r="T37" s="9">
        <f t="shared" si="46"/>
        <v>1</v>
      </c>
      <c r="U37" s="9">
        <f t="shared" si="47"/>
        <v>0</v>
      </c>
      <c r="V37" s="2">
        <f t="shared" si="48"/>
        <v>0</v>
      </c>
      <c r="W37" s="74">
        <f t="shared" si="49"/>
        <v>0</v>
      </c>
      <c r="X37" s="74">
        <f t="shared" si="50"/>
        <v>0</v>
      </c>
      <c r="Y37" s="74">
        <f t="shared" si="51"/>
        <v>0</v>
      </c>
      <c r="Z37" s="75">
        <f t="shared" si="52"/>
        <v>0</v>
      </c>
      <c r="AA37" s="2">
        <f t="shared" si="53"/>
        <v>0</v>
      </c>
      <c r="AB37" s="74">
        <f t="shared" si="54"/>
        <v>0</v>
      </c>
      <c r="AC37" s="74">
        <f t="shared" si="55"/>
        <v>0</v>
      </c>
      <c r="AD37" s="74">
        <f t="shared" si="56"/>
        <v>0</v>
      </c>
      <c r="AE37" s="75">
        <f t="shared" si="57"/>
        <v>0</v>
      </c>
      <c r="AF37" s="3">
        <f t="shared" si="58"/>
        <v>1</v>
      </c>
    </row>
    <row r="38" spans="25:31" ht="13.5">
      <c r="Y38" s="15"/>
      <c r="AE38" s="15"/>
    </row>
    <row r="39" spans="3:15" ht="13.5">
      <c r="C39" s="4" t="s">
        <v>1</v>
      </c>
      <c r="D39" s="5" t="s">
        <v>3</v>
      </c>
      <c r="E39" s="5" t="s">
        <v>5</v>
      </c>
      <c r="F39" s="5" t="s">
        <v>7</v>
      </c>
      <c r="G39" s="5" t="s">
        <v>9</v>
      </c>
      <c r="H39" s="5" t="s">
        <v>11</v>
      </c>
      <c r="I39" s="5" t="s">
        <v>13</v>
      </c>
      <c r="J39" s="18" t="s">
        <v>18</v>
      </c>
      <c r="K39" s="5" t="s">
        <v>20</v>
      </c>
      <c r="L39" s="5" t="s">
        <v>22</v>
      </c>
      <c r="M39" s="5" t="s">
        <v>24</v>
      </c>
      <c r="N39" s="5" t="s">
        <v>26</v>
      </c>
      <c r="O39" s="26" t="s">
        <v>1</v>
      </c>
    </row>
    <row r="40" spans="3:15" ht="13.5">
      <c r="C40" s="78">
        <f>AVERAGE($D$6:$I$6)</f>
        <v>9.833333333333334</v>
      </c>
      <c r="D40" s="18">
        <f aca="true" t="shared" si="59" ref="D40:I40">D$2</f>
        <v>8</v>
      </c>
      <c r="E40" s="5">
        <f t="shared" si="59"/>
        <v>9</v>
      </c>
      <c r="F40" s="5">
        <f t="shared" si="59"/>
        <v>9</v>
      </c>
      <c r="G40" s="5">
        <f t="shared" si="59"/>
        <v>11</v>
      </c>
      <c r="H40" s="5">
        <f t="shared" si="59"/>
        <v>15</v>
      </c>
      <c r="I40" s="5">
        <f t="shared" si="59"/>
        <v>7</v>
      </c>
      <c r="J40" s="30">
        <f>J$2</f>
        <v>8</v>
      </c>
      <c r="K40" s="8">
        <f>K$2</f>
        <v>10</v>
      </c>
      <c r="L40" s="8">
        <f>L$2</f>
        <v>18</v>
      </c>
      <c r="M40" s="8">
        <f>M$2</f>
        <v>12</v>
      </c>
      <c r="N40" s="8">
        <f>N$2</f>
        <v>6</v>
      </c>
      <c r="O40" s="78">
        <f>AVERAGE(J40:N40)</f>
        <v>10.8</v>
      </c>
    </row>
  </sheetData>
  <sheetProtection/>
  <printOptions/>
  <pageMargins left="0.787" right="0.787" top="0.59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="85" zoomScaleNormal="85" zoomScalePageLayoutView="0" workbookViewId="0" topLeftCell="A1">
      <selection activeCell="K2" sqref="K2"/>
    </sheetView>
  </sheetViews>
  <sheetFormatPr defaultColWidth="9.00390625" defaultRowHeight="13.5"/>
  <cols>
    <col min="1" max="1" width="33.75390625" style="0" customWidth="1"/>
    <col min="2" max="2" width="6.50390625" style="0" customWidth="1"/>
    <col min="3" max="3" width="6.625" style="11" customWidth="1"/>
    <col min="4" max="9" width="5.625" style="0" customWidth="1"/>
    <col min="10" max="12" width="8.625" style="0" customWidth="1"/>
    <col min="13" max="13" width="6.625" style="0" customWidth="1"/>
    <col min="14" max="14" width="5.625" style="0" customWidth="1"/>
    <col min="15" max="15" width="6.625" style="0" customWidth="1"/>
    <col min="16" max="16" width="1.625" style="0" customWidth="1"/>
    <col min="17" max="32" width="5.625" style="0" customWidth="1"/>
  </cols>
  <sheetData>
    <row r="1" spans="1:14" ht="13.5">
      <c r="A1" s="10" t="s">
        <v>57</v>
      </c>
      <c r="B1" s="10"/>
      <c r="C1" s="24"/>
      <c r="D1" s="12" t="s">
        <v>3</v>
      </c>
      <c r="E1" s="12" t="s">
        <v>58</v>
      </c>
      <c r="F1" s="12" t="s">
        <v>9</v>
      </c>
      <c r="G1" s="12" t="s">
        <v>7</v>
      </c>
      <c r="H1" s="12" t="s">
        <v>11</v>
      </c>
      <c r="I1" s="12" t="s">
        <v>5</v>
      </c>
      <c r="J1" s="22" t="s">
        <v>18</v>
      </c>
      <c r="K1" s="12" t="s">
        <v>20</v>
      </c>
      <c r="L1" s="12" t="s">
        <v>22</v>
      </c>
      <c r="M1" s="12" t="s">
        <v>24</v>
      </c>
      <c r="N1" s="5" t="s">
        <v>26</v>
      </c>
    </row>
    <row r="2" spans="3:14" ht="13.5">
      <c r="C2" s="4" t="s">
        <v>0</v>
      </c>
      <c r="D2" s="5">
        <f>'言語性下位検査'!D$2</f>
        <v>8</v>
      </c>
      <c r="E2" s="5">
        <f>'言語性下位検査'!E$2</f>
        <v>9</v>
      </c>
      <c r="F2" s="5">
        <f>'言語性下位検査'!F$2</f>
        <v>9</v>
      </c>
      <c r="G2" s="5">
        <f>'言語性下位検査'!G$2</f>
        <v>11</v>
      </c>
      <c r="H2" s="5">
        <f>'言語性下位検査'!H$2</f>
        <v>15</v>
      </c>
      <c r="I2" s="5">
        <f>'言語性下位検査'!I$2</f>
        <v>7</v>
      </c>
      <c r="J2" s="18">
        <f>'言語性下位検査'!J$2</f>
        <v>8</v>
      </c>
      <c r="K2" s="5">
        <f>'言語性下位検査'!K$2</f>
        <v>10</v>
      </c>
      <c r="L2" s="5">
        <f>'言語性下位検査'!L$2</f>
        <v>18</v>
      </c>
      <c r="M2" s="5">
        <f>'言語性下位検査'!M$2</f>
        <v>12</v>
      </c>
      <c r="N2" s="6">
        <f>'言語性下位検査'!N$2</f>
        <v>6</v>
      </c>
    </row>
    <row r="3" spans="1:14" ht="13.5">
      <c r="A3" s="10" t="s">
        <v>40</v>
      </c>
      <c r="B3" s="10"/>
      <c r="C3" s="94" t="s">
        <v>142</v>
      </c>
      <c r="D3" s="5" t="str">
        <f>'言語性下位検査'!D$3</f>
        <v>-</v>
      </c>
      <c r="E3" s="5" t="str">
        <f>'言語性下位検査'!E$3</f>
        <v>±</v>
      </c>
      <c r="F3" s="5" t="str">
        <f>'言語性下位検査'!F$3</f>
        <v>±</v>
      </c>
      <c r="G3" s="5" t="str">
        <f>'言語性下位検査'!G$3</f>
        <v>+</v>
      </c>
      <c r="H3" s="5" t="str">
        <f>'言語性下位検査'!H$3</f>
        <v>s</v>
      </c>
      <c r="I3" s="5" t="str">
        <f>'言語性下位検査'!I$3</f>
        <v>-</v>
      </c>
      <c r="J3" s="18" t="str">
        <f>'言語性下位検査'!J$3</f>
        <v>-</v>
      </c>
      <c r="K3" s="5" t="str">
        <f>'言語性下位検査'!K$3</f>
        <v>±</v>
      </c>
      <c r="L3" s="5" t="str">
        <f>'言語性下位検査'!L$3</f>
        <v>s</v>
      </c>
      <c r="M3" s="5" t="str">
        <f>'言語性下位検査'!M$3</f>
        <v>+</v>
      </c>
      <c r="N3" s="6" t="str">
        <f>'言語性下位検査'!N$3</f>
        <v>w</v>
      </c>
    </row>
    <row r="5" spans="1:15" ht="13.5">
      <c r="A5" s="4"/>
      <c r="B5" s="4"/>
      <c r="C5" s="4" t="s">
        <v>1</v>
      </c>
      <c r="D5" s="5" t="s">
        <v>3</v>
      </c>
      <c r="E5" s="5" t="s">
        <v>5</v>
      </c>
      <c r="F5" s="5" t="s">
        <v>7</v>
      </c>
      <c r="G5" s="5" t="s">
        <v>9</v>
      </c>
      <c r="H5" s="5" t="s">
        <v>11</v>
      </c>
      <c r="I5" s="5" t="s">
        <v>13</v>
      </c>
      <c r="J5" s="18" t="s">
        <v>18</v>
      </c>
      <c r="K5" s="5" t="s">
        <v>20</v>
      </c>
      <c r="L5" s="5" t="s">
        <v>22</v>
      </c>
      <c r="M5" s="5" t="s">
        <v>24</v>
      </c>
      <c r="N5" s="5" t="s">
        <v>26</v>
      </c>
      <c r="O5" s="26" t="s">
        <v>1</v>
      </c>
    </row>
    <row r="6" spans="1:15" ht="13.5">
      <c r="A6" s="7" t="s">
        <v>0</v>
      </c>
      <c r="B6" s="7"/>
      <c r="C6" s="78">
        <f>AVERAGE($D$6:$I$6)</f>
        <v>9.833333333333334</v>
      </c>
      <c r="D6" s="30">
        <f aca="true" t="shared" si="0" ref="D6:I6">D$2</f>
        <v>8</v>
      </c>
      <c r="E6" s="8">
        <f t="shared" si="0"/>
        <v>9</v>
      </c>
      <c r="F6" s="8">
        <f t="shared" si="0"/>
        <v>9</v>
      </c>
      <c r="G6" s="8">
        <f t="shared" si="0"/>
        <v>11</v>
      </c>
      <c r="H6" s="8">
        <f t="shared" si="0"/>
        <v>15</v>
      </c>
      <c r="I6" s="8">
        <f t="shared" si="0"/>
        <v>7</v>
      </c>
      <c r="J6" s="30">
        <f>J$2</f>
        <v>8</v>
      </c>
      <c r="K6" s="8">
        <f>K$2</f>
        <v>10</v>
      </c>
      <c r="L6" s="8">
        <f>L$2</f>
        <v>18</v>
      </c>
      <c r="M6" s="8">
        <f>M$2</f>
        <v>12</v>
      </c>
      <c r="N6" s="8">
        <f>N$2</f>
        <v>6</v>
      </c>
      <c r="O6" s="78">
        <f>AVERAGE(J6:N6)</f>
        <v>10.8</v>
      </c>
    </row>
    <row r="7" spans="1:2" ht="13.5">
      <c r="A7" s="1" t="s">
        <v>35</v>
      </c>
      <c r="B7" s="1"/>
    </row>
    <row r="8" spans="1:32" ht="13.5">
      <c r="A8" s="17" t="s">
        <v>86</v>
      </c>
      <c r="B8" s="4" t="s">
        <v>84</v>
      </c>
      <c r="C8" s="4" t="s">
        <v>85</v>
      </c>
      <c r="D8" s="5" t="s">
        <v>2</v>
      </c>
      <c r="E8" s="5" t="s">
        <v>58</v>
      </c>
      <c r="F8" s="5" t="s">
        <v>9</v>
      </c>
      <c r="G8" s="5" t="s">
        <v>7</v>
      </c>
      <c r="H8" s="5" t="s">
        <v>10</v>
      </c>
      <c r="I8" s="5" t="s">
        <v>5</v>
      </c>
      <c r="J8" s="22" t="s">
        <v>18</v>
      </c>
      <c r="K8" s="12" t="s">
        <v>20</v>
      </c>
      <c r="L8" s="12" t="s">
        <v>22</v>
      </c>
      <c r="M8" s="12" t="s">
        <v>24</v>
      </c>
      <c r="N8" s="12" t="s">
        <v>26</v>
      </c>
      <c r="O8" s="14"/>
      <c r="Q8" s="18" t="s">
        <v>52</v>
      </c>
      <c r="R8" s="5" t="s">
        <v>53</v>
      </c>
      <c r="S8" s="18" t="s">
        <v>54</v>
      </c>
      <c r="T8" s="6" t="s">
        <v>55</v>
      </c>
      <c r="U8" s="6" t="str">
        <f>"±"</f>
        <v>±</v>
      </c>
      <c r="V8" s="18" t="s">
        <v>45</v>
      </c>
      <c r="W8" s="5" t="s">
        <v>46</v>
      </c>
      <c r="X8" s="5" t="s">
        <v>44</v>
      </c>
      <c r="Y8" s="5" t="s">
        <v>80</v>
      </c>
      <c r="Z8" s="6" t="s">
        <v>81</v>
      </c>
      <c r="AA8" s="18" t="s">
        <v>48</v>
      </c>
      <c r="AB8" s="5" t="s">
        <v>49</v>
      </c>
      <c r="AC8" s="5" t="s">
        <v>47</v>
      </c>
      <c r="AD8" s="5" t="s">
        <v>82</v>
      </c>
      <c r="AE8" s="6" t="s">
        <v>83</v>
      </c>
      <c r="AF8" s="4" t="s">
        <v>50</v>
      </c>
    </row>
    <row r="9" spans="1:32" ht="13.5">
      <c r="A9" s="14" t="s">
        <v>87</v>
      </c>
      <c r="B9" s="71" t="str">
        <f>IF(V9=1,"◎s",IF(W9=1,"○s",IF(X9=1,"△s",IF(Y9=1,"(○s)",IF(Z9=1,"(△s)",IF(Z9=1,"◎w"," "))))))</f>
        <v> </v>
      </c>
      <c r="C9" s="71" t="str">
        <f>IF(AA9=1,"◎w",IF(AB9=1,"○w",IF(AC9=1,"△w",IF(AD9=1,"(○w)",IF(AE9=1,"(△w)",IF(AF9=1,"×"," "))))))</f>
        <v>×</v>
      </c>
      <c r="D9" s="25"/>
      <c r="E9" s="25"/>
      <c r="F9" s="25"/>
      <c r="G9" s="25"/>
      <c r="H9" s="25"/>
      <c r="I9" s="25"/>
      <c r="J9" s="40" t="str">
        <f>IF(J$6-$O$6&gt;=3,"s",IF(J$6-$O$6&gt;=1,"+",IF(J$6-$O$6&gt;-1,"±",IF(J$6-$O$6&gt;-3,"-","w"))))</f>
        <v>-</v>
      </c>
      <c r="K9" s="33" t="str">
        <f>IF(K$6-$O$6&gt;=3,"s",IF(K$6-$O$6&gt;=1,"+",IF(K$6-$O$6&gt;-1,"±",IF(K$6-$O$6&gt;-3,"-","w"))))</f>
        <v>±</v>
      </c>
      <c r="L9" s="33" t="str">
        <f>IF(L$6-$O$6&gt;=3,"s",IF(L$6-$O$6&gt;=1,"+",IF(L$6-$O$6&gt;-1,"±",IF(L$6-$O$6&gt;-3,"-","w"))))</f>
        <v>s</v>
      </c>
      <c r="M9" s="33" t="str">
        <f>IF(M$6-$O$6&gt;=3,"s",IF(M$6-$O$6&gt;=1,"+",IF(M$6-$O$6&gt;-1,"±",IF(M$6-$O$6&gt;-3,"-","w"))))</f>
        <v>+</v>
      </c>
      <c r="N9" s="13"/>
      <c r="O9" s="14"/>
      <c r="Q9" s="28">
        <f aca="true" t="shared" si="1" ref="Q9:Q16">COUNTIF($D9:$N9,"s")</f>
        <v>1</v>
      </c>
      <c r="R9" s="20">
        <f aca="true" t="shared" si="2" ref="R9:R16">COUNTIF($D9:$N9,"+")</f>
        <v>1</v>
      </c>
      <c r="S9" s="28">
        <f aca="true" t="shared" si="3" ref="S9:S16">COUNTIF($D9:$N9,"w")</f>
        <v>0</v>
      </c>
      <c r="T9" s="29">
        <f aca="true" t="shared" si="4" ref="T9:T16">COUNTIF($D9:$N9,"-")</f>
        <v>1</v>
      </c>
      <c r="U9" s="29">
        <f aca="true" t="shared" si="5" ref="U9:U16">COUNTIF($D9:$N9,"±")</f>
        <v>1</v>
      </c>
      <c r="V9" s="93">
        <f>IF(Q9&gt;=2,IF(S9+T9=0,1,0),0)</f>
        <v>0</v>
      </c>
      <c r="W9" s="91">
        <f>IF(R9&gt;=1,IF(Q9=1,IF(S9+T9=0,1,0),0),0)</f>
        <v>0</v>
      </c>
      <c r="X9" s="91">
        <f>IF(R9&gt;=2,IF(Q9+S9+T9=0,1,0),0)</f>
        <v>0</v>
      </c>
      <c r="Y9" s="91">
        <f>IF(Q9=1,IF(R9+S9+T9=0,1,0),0)</f>
        <v>0</v>
      </c>
      <c r="Z9" s="92">
        <f>IF(R9=1,IF(Q9+S9+T9=0,1,0),0)</f>
        <v>0</v>
      </c>
      <c r="AA9" s="14">
        <f>IF(S9&gt;=2,IF(Q9+R9=0,1,0),0)</f>
        <v>0</v>
      </c>
      <c r="AB9" s="15">
        <f>IF(T9&gt;=1,IF(S9=1,IF(Q9+R9=0,1,0),0),0)</f>
        <v>0</v>
      </c>
      <c r="AC9" s="15">
        <f>IF(T9&gt;=2,IF(Q9+R9+S9=0,1,0),0)</f>
        <v>0</v>
      </c>
      <c r="AD9" s="15">
        <f>IF(S9=1,IF(Q9+R9+T9=0,1,0),0)</f>
        <v>0</v>
      </c>
      <c r="AE9" s="15">
        <f>IF(T9=1,IF(Q9+R9+S9=0,1,0),0)</f>
        <v>0</v>
      </c>
      <c r="AF9" s="19">
        <f>IF(V9+W9+X9+Y9+Z9+AA9+AB9+AC9+AD9+AE9=0,1,0)</f>
        <v>1</v>
      </c>
    </row>
    <row r="10" spans="1:32" ht="13.5">
      <c r="A10" s="14" t="s">
        <v>36</v>
      </c>
      <c r="B10" s="71" t="str">
        <f>IF(V10=1,"◎s",IF(W10=1,"○s",IF(X10=1,"△s",IF(Y10=1,"(○s)",IF(Z10=1,"(△s)",IF(Z10=1,"◎w"," "))))))</f>
        <v> </v>
      </c>
      <c r="C10" s="71" t="str">
        <f>IF(AA10=1,"◎w",IF(AB10=1,"○w",IF(AC10=1,"△w",IF(AD10=1,"(○w)",IF(AE10=1,"(△w)",IF(AF10=1,"×"," "))))))</f>
        <v>×</v>
      </c>
      <c r="D10" s="25"/>
      <c r="E10" s="25"/>
      <c r="F10" s="25"/>
      <c r="G10" s="25"/>
      <c r="H10" s="25"/>
      <c r="I10" s="25"/>
      <c r="J10" s="41" t="str">
        <f>IF(J$6-$O$6&gt;=3,"s",IF(J$6-$O$6&gt;=1,"+",IF(J$6-$O$6&gt;-1,"±",IF(J$6-$O$6&gt;-3,"-","w"))))</f>
        <v>-</v>
      </c>
      <c r="K10" s="20"/>
      <c r="L10" s="27" t="str">
        <f aca="true" t="shared" si="6" ref="L10:M12">IF(L$6-$O$6&gt;=3,"s",IF(L$6-$O$6&gt;=1,"+",IF(L$6-$O$6&gt;-1,"±",IF(L$6-$O$6&gt;-3,"-","w"))))</f>
        <v>s</v>
      </c>
      <c r="M10" s="27" t="str">
        <f t="shared" si="6"/>
        <v>+</v>
      </c>
      <c r="N10" s="20"/>
      <c r="O10" s="14"/>
      <c r="Q10" s="28">
        <f t="shared" si="1"/>
        <v>1</v>
      </c>
      <c r="R10" s="20">
        <f t="shared" si="2"/>
        <v>1</v>
      </c>
      <c r="S10" s="28">
        <f t="shared" si="3"/>
        <v>0</v>
      </c>
      <c r="T10" s="29">
        <f t="shared" si="4"/>
        <v>1</v>
      </c>
      <c r="U10" s="29">
        <f t="shared" si="5"/>
        <v>0</v>
      </c>
      <c r="V10" s="14">
        <f>IF(Q10&gt;=2,IF(S10+T10=0,1,0),0)</f>
        <v>0</v>
      </c>
      <c r="W10" s="15">
        <f>IF(R10&gt;=1,IF(Q10=1,IF(S10+T10=0,1,0),0),0)</f>
        <v>0</v>
      </c>
      <c r="X10" s="15">
        <f>IF(R10&gt;=2,IF(Q10+S10+T10=0,1,0),0)</f>
        <v>0</v>
      </c>
      <c r="Y10" s="15">
        <f>IF(Q10=1,IF(R10+S10+T10=0,1,0),0)</f>
        <v>0</v>
      </c>
      <c r="Z10" s="16">
        <f>IF(R10=1,IF(Q10+S10+T10=0,1,0),0)</f>
        <v>0</v>
      </c>
      <c r="AA10" s="14">
        <f>IF(S10&gt;=2,IF(Q10+R10=0,1,0),0)</f>
        <v>0</v>
      </c>
      <c r="AB10" s="15">
        <f>IF(T10&gt;=1,IF(S10=1,IF(Q10+R10=0,1,0),0),0)</f>
        <v>0</v>
      </c>
      <c r="AC10" s="15">
        <f>IF(T10&gt;=2,IF(Q10+R10+S10=0,1,0),0)</f>
        <v>0</v>
      </c>
      <c r="AD10" s="15">
        <f>IF(S10=1,IF(Q10+R10+T10=0,1,0),0)</f>
        <v>0</v>
      </c>
      <c r="AE10" s="15">
        <f>IF(T10=1,IF(Q10+R10+S10=0,1,0),0)</f>
        <v>0</v>
      </c>
      <c r="AF10" s="19">
        <f>IF(V10+W10+X10+Y10+Z10+AA10+AB10+AC10+AD10+AE10=0,1,0)</f>
        <v>1</v>
      </c>
    </row>
    <row r="11" spans="1:32" ht="13.5">
      <c r="A11" s="14" t="s">
        <v>88</v>
      </c>
      <c r="B11" s="71" t="str">
        <f>IF(V11=1,"◎s",IF(W11=1,"○s",IF(X11=1,"△s",IF(Y11=1,"(○s)",IF(Z11=1,"(△s)",IF(Z11=1,"◎w"," "))))))</f>
        <v> </v>
      </c>
      <c r="C11" s="71" t="str">
        <f>IF(AA11=1,"◎w",IF(AB11=1,"○w",IF(AC11=1,"△w",IF(AD11=1,"(○w)",IF(AE11=1,"(△w)",IF(AF11=1,"×"," "))))))</f>
        <v>×</v>
      </c>
      <c r="D11" s="25"/>
      <c r="E11" s="25"/>
      <c r="F11" s="25"/>
      <c r="G11" s="25"/>
      <c r="H11" s="25"/>
      <c r="I11" s="25"/>
      <c r="J11" s="41" t="str">
        <f>IF(J$6-$O$6&gt;=3,"s",IF(J$6-$O$6&gt;=1,"+",IF(J$6-$O$6&gt;-1,"±",IF(J$6-$O$6&gt;-3,"-","w"))))</f>
        <v>-</v>
      </c>
      <c r="K11" s="15"/>
      <c r="L11" s="27" t="str">
        <f t="shared" si="6"/>
        <v>s</v>
      </c>
      <c r="M11" s="27" t="str">
        <f t="shared" si="6"/>
        <v>+</v>
      </c>
      <c r="N11" s="20"/>
      <c r="O11" s="14"/>
      <c r="Q11" s="28">
        <f t="shared" si="1"/>
        <v>1</v>
      </c>
      <c r="R11" s="20">
        <f t="shared" si="2"/>
        <v>1</v>
      </c>
      <c r="S11" s="28">
        <f t="shared" si="3"/>
        <v>0</v>
      </c>
      <c r="T11" s="29">
        <f t="shared" si="4"/>
        <v>1</v>
      </c>
      <c r="U11" s="29">
        <f t="shared" si="5"/>
        <v>0</v>
      </c>
      <c r="V11" s="14">
        <f>IF(Q11&gt;=2,IF(S11+T11=0,1,0),0)</f>
        <v>0</v>
      </c>
      <c r="W11" s="15">
        <f>IF(R11&gt;=1,IF(Q11=1,IF(S11+T11=0,1,0),0),0)</f>
        <v>0</v>
      </c>
      <c r="X11" s="15">
        <f>IF(R11&gt;=2,IF(Q11+S11+T11=0,1,0),0)</f>
        <v>0</v>
      </c>
      <c r="Y11" s="15">
        <f>IF(Q11=1,IF(R11+S11+T11=0,1,0),0)</f>
        <v>0</v>
      </c>
      <c r="Z11" s="16">
        <f>IF(R11=1,IF(Q11+S11+T11=0,1,0),0)</f>
        <v>0</v>
      </c>
      <c r="AA11" s="14">
        <f>IF(S11&gt;=2,IF(Q11+R11=0,1,0),0)</f>
        <v>0</v>
      </c>
      <c r="AB11" s="15">
        <f>IF(T11&gt;=1,IF(S11=1,IF(Q11+R11=0,1,0),0),0)</f>
        <v>0</v>
      </c>
      <c r="AC11" s="15">
        <f>IF(T11&gt;=2,IF(Q11+R11+S11=0,1,0),0)</f>
        <v>0</v>
      </c>
      <c r="AD11" s="15">
        <f>IF(S11=1,IF(Q11+R11+T11=0,1,0),0)</f>
        <v>0</v>
      </c>
      <c r="AE11" s="15">
        <f>IF(T11=1,IF(Q11+R11+S11=0,1,0),0)</f>
        <v>0</v>
      </c>
      <c r="AF11" s="19">
        <f>IF(V11+W11+X11+Y11+Z11+AA11+AB11+AC11+AD11+AE11=0,1,0)</f>
        <v>1</v>
      </c>
    </row>
    <row r="12" spans="1:32" ht="13.5">
      <c r="A12" s="53" t="s">
        <v>89</v>
      </c>
      <c r="B12" s="73" t="str">
        <f>IF(V12=1,"◎s",IF(W12=1,"○s",IF(X12=1,"△s",IF(Y12=1,"(○s)",IF(Z12=1,"(△s)",IF(Z12=1,"◎w"," "))))))</f>
        <v> </v>
      </c>
      <c r="C12" s="73" t="str">
        <f>IF(AA12=1,"◎w",IF(AB12=1,"○w",IF(AC12=1,"△w",IF(AD12=1,"(○w)",IF(AE12=1,"(△w)",IF(AF12=1,"×"," "))))))</f>
        <v>×</v>
      </c>
      <c r="D12" s="60"/>
      <c r="E12" s="60"/>
      <c r="F12" s="60"/>
      <c r="G12" s="60"/>
      <c r="H12" s="60"/>
      <c r="I12" s="60"/>
      <c r="J12" s="42" t="str">
        <f>IF(J$6-$O$6&gt;=3,"s",IF(J$6-$O$6&gt;=1,"+",IF(J$6-$O$6&gt;-1,"±",IF(J$6-$O$6&gt;-3,"-","w"))))</f>
        <v>-</v>
      </c>
      <c r="K12" s="74"/>
      <c r="L12" s="31" t="str">
        <f t="shared" si="6"/>
        <v>s</v>
      </c>
      <c r="M12" s="31" t="str">
        <f t="shared" si="6"/>
        <v>+</v>
      </c>
      <c r="N12" s="58"/>
      <c r="O12" s="14"/>
      <c r="Q12" s="30">
        <f t="shared" si="1"/>
        <v>1</v>
      </c>
      <c r="R12" s="8">
        <f t="shared" si="2"/>
        <v>1</v>
      </c>
      <c r="S12" s="30">
        <f t="shared" si="3"/>
        <v>0</v>
      </c>
      <c r="T12" s="9">
        <f t="shared" si="4"/>
        <v>1</v>
      </c>
      <c r="U12" s="9">
        <f t="shared" si="5"/>
        <v>0</v>
      </c>
      <c r="V12" s="2">
        <f>IF(Q12&gt;=2,IF(S12+T12=0,1,0),0)</f>
        <v>0</v>
      </c>
      <c r="W12" s="74">
        <f>IF(R12&gt;=1,IF(Q12=1,IF(S12+T12=0,1,0),0),0)</f>
        <v>0</v>
      </c>
      <c r="X12" s="74">
        <f>IF(R12&gt;=2,IF(Q12+S12+T12=0,1,0),0)</f>
        <v>0</v>
      </c>
      <c r="Y12" s="74">
        <f>IF(Q12=1,IF(R12+S12+T12=0,1,0),0)</f>
        <v>0</v>
      </c>
      <c r="Z12" s="75">
        <f>IF(R12=1,IF(Q12+S12+T12=0,1,0),0)</f>
        <v>0</v>
      </c>
      <c r="AA12" s="2">
        <f>IF(S12&gt;=2,IF(Q12+R12=0,1,0),0)</f>
        <v>0</v>
      </c>
      <c r="AB12" s="74">
        <f>IF(T12&gt;=1,IF(S12=1,IF(Q12+R12=0,1,0),0),0)</f>
        <v>0</v>
      </c>
      <c r="AC12" s="74">
        <f>IF(T12&gt;=2,IF(Q12+R12+S12=0,1,0),0)</f>
        <v>0</v>
      </c>
      <c r="AD12" s="74">
        <f>IF(S12=1,IF(Q12+R12+T12=0,1,0),0)</f>
        <v>0</v>
      </c>
      <c r="AE12" s="74">
        <f>IF(T12=1,IF(Q12+R12+S12=0,1,0),0)</f>
        <v>0</v>
      </c>
      <c r="AF12" s="3">
        <f>IF(V12+W12+X12+Y12+Z12+AA12+AB12+AC12+AD12+AE12=0,1,0)</f>
        <v>1</v>
      </c>
    </row>
    <row r="13" spans="1:14" ht="13.5">
      <c r="A13" s="1" t="s">
        <v>37</v>
      </c>
      <c r="B13" s="1"/>
      <c r="D13" s="11"/>
      <c r="E13" s="11"/>
      <c r="F13" s="11"/>
      <c r="G13" s="11"/>
      <c r="H13" s="11"/>
      <c r="I13" s="11"/>
      <c r="J13" s="74"/>
      <c r="K13" s="11"/>
      <c r="L13" s="11"/>
      <c r="M13" s="11"/>
      <c r="N13" s="11"/>
    </row>
    <row r="14" spans="1:32" ht="13.5">
      <c r="A14" s="81" t="s">
        <v>90</v>
      </c>
      <c r="B14" s="4" t="s">
        <v>84</v>
      </c>
      <c r="C14" s="4" t="s">
        <v>85</v>
      </c>
      <c r="D14" s="5" t="s">
        <v>2</v>
      </c>
      <c r="E14" s="5" t="s">
        <v>4</v>
      </c>
      <c r="F14" s="5" t="s">
        <v>6</v>
      </c>
      <c r="G14" s="5" t="s">
        <v>8</v>
      </c>
      <c r="H14" s="5" t="s">
        <v>10</v>
      </c>
      <c r="I14" s="5" t="s">
        <v>12</v>
      </c>
      <c r="J14" s="22" t="s">
        <v>17</v>
      </c>
      <c r="K14" s="12" t="s">
        <v>19</v>
      </c>
      <c r="L14" s="12" t="s">
        <v>21</v>
      </c>
      <c r="M14" s="12" t="s">
        <v>23</v>
      </c>
      <c r="N14" s="12" t="s">
        <v>25</v>
      </c>
      <c r="O14" s="14"/>
      <c r="Q14" s="18" t="s">
        <v>52</v>
      </c>
      <c r="R14" s="5" t="s">
        <v>53</v>
      </c>
      <c r="S14" s="18" t="s">
        <v>54</v>
      </c>
      <c r="T14" s="6" t="s">
        <v>55</v>
      </c>
      <c r="U14" s="6" t="str">
        <f>"±"</f>
        <v>±</v>
      </c>
      <c r="V14" s="18" t="s">
        <v>45</v>
      </c>
      <c r="W14" s="5" t="s">
        <v>46</v>
      </c>
      <c r="X14" s="5" t="s">
        <v>44</v>
      </c>
      <c r="Y14" s="5" t="s">
        <v>80</v>
      </c>
      <c r="Z14" s="6" t="s">
        <v>81</v>
      </c>
      <c r="AA14" s="18" t="s">
        <v>48</v>
      </c>
      <c r="AB14" s="5" t="s">
        <v>49</v>
      </c>
      <c r="AC14" s="5" t="s">
        <v>47</v>
      </c>
      <c r="AD14" s="5" t="s">
        <v>82</v>
      </c>
      <c r="AE14" s="6" t="s">
        <v>83</v>
      </c>
      <c r="AF14" s="4" t="s">
        <v>50</v>
      </c>
    </row>
    <row r="15" spans="1:32" ht="13.5">
      <c r="A15" s="82" t="s">
        <v>91</v>
      </c>
      <c r="B15" s="71" t="str">
        <f>IF(V15=1,"◎s",IF(W15=1,"○s",IF(X15=1,"△s",IF(Y15=1,"(○s)",IF(Z15=1,"(△s)",IF(Z15=1,"◎w"," "))))))</f>
        <v> </v>
      </c>
      <c r="C15" s="71" t="str">
        <f>IF(AA15=1,"◎w",IF(AB15=1,"○w",IF(AC15=1,"△w",IF(AD15=1,"(○w)",IF(AE15=1,"(△w)",IF(AF15=1,"×"," "))))))</f>
        <v>(△w)</v>
      </c>
      <c r="D15" s="25"/>
      <c r="E15" s="20"/>
      <c r="F15" s="25"/>
      <c r="G15" s="25"/>
      <c r="H15" s="20"/>
      <c r="I15" s="20"/>
      <c r="J15" s="40" t="str">
        <f>IF(J$6-$O$6&gt;=3,"s",IF(J$6-$O$6&gt;=1,"+",IF(J$6-$O$6&gt;-1,"±",IF(J$6-$O$6&gt;-3,"-","w"))))</f>
        <v>-</v>
      </c>
      <c r="K15" s="33" t="str">
        <f>IF(K$6-$O$6&gt;=3,"s",IF(K$6-$O$6&gt;=1,"+",IF(K$6-$O$6&gt;-1,"±",IF(K$6-$O$6&gt;-3,"-","w"))))</f>
        <v>±</v>
      </c>
      <c r="L15" s="12"/>
      <c r="M15" s="37"/>
      <c r="N15" s="13"/>
      <c r="O15" s="14"/>
      <c r="Q15" s="28">
        <f t="shared" si="1"/>
        <v>0</v>
      </c>
      <c r="R15" s="20">
        <f t="shared" si="2"/>
        <v>0</v>
      </c>
      <c r="S15" s="28">
        <f t="shared" si="3"/>
        <v>0</v>
      </c>
      <c r="T15" s="29">
        <f t="shared" si="4"/>
        <v>1</v>
      </c>
      <c r="U15" s="29">
        <f t="shared" si="5"/>
        <v>1</v>
      </c>
      <c r="V15" s="93">
        <f>IF(Q15&gt;=2,IF(S15+T15=0,1,0),0)</f>
        <v>0</v>
      </c>
      <c r="W15" s="91">
        <f>IF(R15&gt;=1,IF(Q15=1,IF(S15+T15=0,1,0),0),0)</f>
        <v>0</v>
      </c>
      <c r="X15" s="91">
        <f>IF(R15&gt;=2,IF(Q15+S15+T15=0,1,0),0)</f>
        <v>0</v>
      </c>
      <c r="Y15" s="91">
        <f>IF(Q15=1,IF(R15+S15+T15=0,1,0),0)</f>
        <v>0</v>
      </c>
      <c r="Z15" s="92">
        <f>IF(R15=1,IF(Q15+S15+T15=0,1,0),0)</f>
        <v>0</v>
      </c>
      <c r="AA15" s="14">
        <f>IF(S15&gt;=2,IF(Q15+R15=0,1,0),0)</f>
        <v>0</v>
      </c>
      <c r="AB15" s="15">
        <f>IF(T15&gt;=1,IF(S15=1,IF(Q15+R15=0,1,0),0),0)</f>
        <v>0</v>
      </c>
      <c r="AC15" s="15">
        <f>IF(T15&gt;=2,IF(Q15+R15+S15=0,1,0),0)</f>
        <v>0</v>
      </c>
      <c r="AD15" s="15">
        <f>IF(S15=1,IF(Q15+R15+T15=0,1,0),0)</f>
        <v>0</v>
      </c>
      <c r="AE15" s="15">
        <f>IF(T15=1,IF(Q15+R15+S15=0,1,0),0)</f>
        <v>1</v>
      </c>
      <c r="AF15" s="19">
        <f>IF(V15+W15+X15+Y15+Z15+AA15+AB15+AC15+AD15+AE15=0,1,0)</f>
        <v>0</v>
      </c>
    </row>
    <row r="16" spans="1:32" ht="13.5">
      <c r="A16" s="83" t="s">
        <v>92</v>
      </c>
      <c r="B16" s="7" t="str">
        <f>IF(V16=1,"◎s",IF(W16=1,"○s",IF(X16=1,"△s",IF(Y16=1,"(○s)",IF(Z16=1,"(△s)",IF(Z16=1,"◎w"," "))))))</f>
        <v> </v>
      </c>
      <c r="C16" s="7" t="str">
        <f>IF(AA16=1,"◎w",IF(AB16=1,"○w",IF(AC16=1,"△w",IF(AD16=1,"(○w)",IF(AE16=1,"(△w)",IF(AF16=1,"×"," "))))))</f>
        <v>×</v>
      </c>
      <c r="D16" s="36"/>
      <c r="E16" s="8"/>
      <c r="F16" s="36"/>
      <c r="G16" s="36"/>
      <c r="H16" s="8"/>
      <c r="I16" s="8"/>
      <c r="J16" s="44"/>
      <c r="K16" s="36"/>
      <c r="L16" s="31" t="str">
        <f>IF(L$6-$O$6&gt;=3,"s",IF(L$6-$O$6&gt;=1,"+",IF(L$6-$O$6&gt;-1,"±",IF(L$6-$O$6&gt;-3,"-","w"))))</f>
        <v>s</v>
      </c>
      <c r="M16" s="8"/>
      <c r="N16" s="43" t="str">
        <f>IF(N$6-$O$6&gt;=3,"s",IF(N$6-$O$6&gt;=1,"+",IF(N$6-$O$6&gt;-1,"±",IF(N$6-$O$6&gt;-3,"-","w"))))</f>
        <v>w</v>
      </c>
      <c r="O16" s="14"/>
      <c r="Q16" s="30">
        <f t="shared" si="1"/>
        <v>1</v>
      </c>
      <c r="R16" s="8">
        <f t="shared" si="2"/>
        <v>0</v>
      </c>
      <c r="S16" s="30">
        <f t="shared" si="3"/>
        <v>1</v>
      </c>
      <c r="T16" s="9">
        <f t="shared" si="4"/>
        <v>0</v>
      </c>
      <c r="U16" s="9">
        <f t="shared" si="5"/>
        <v>0</v>
      </c>
      <c r="V16" s="2">
        <f>IF(Q16&gt;=2,IF(S16+T16=0,1,0),0)</f>
        <v>0</v>
      </c>
      <c r="W16" s="74">
        <f>IF(R16&gt;=1,IF(Q16=1,IF(S16+T16=0,1,0),0),0)</f>
        <v>0</v>
      </c>
      <c r="X16" s="74">
        <f>IF(R16&gt;=2,IF(Q16+S16+T16=0,1,0),0)</f>
        <v>0</v>
      </c>
      <c r="Y16" s="74">
        <f>IF(Q16=1,IF(R16+S16+T16=0,1,0),0)</f>
        <v>0</v>
      </c>
      <c r="Z16" s="75">
        <f>IF(R16=1,IF(Q16+S16+T16=0,1,0),0)</f>
        <v>0</v>
      </c>
      <c r="AA16" s="2">
        <f>IF(S16&gt;=2,IF(Q16+R16=0,1,0),0)</f>
        <v>0</v>
      </c>
      <c r="AB16" s="74">
        <f>IF(T16&gt;=1,IF(S16=1,IF(Q16+R16=0,1,0),0),0)</f>
        <v>0</v>
      </c>
      <c r="AC16" s="74">
        <f>IF(T16&gt;=2,IF(Q16+R16+S16=0,1,0),0)</f>
        <v>0</v>
      </c>
      <c r="AD16" s="74">
        <f>IF(S16=1,IF(Q16+R16+T16=0,1,0),0)</f>
        <v>0</v>
      </c>
      <c r="AE16" s="74">
        <f>IF(T16=1,IF(Q16+R16+S16=0,1,0),0)</f>
        <v>0</v>
      </c>
      <c r="AF16" s="3">
        <f>IF(V16+W16+X16+Y16+Z16+AA16+AB16+AC16+AD16+AE16=0,1,0)</f>
        <v>1</v>
      </c>
    </row>
    <row r="17" spans="1:14" ht="13.5">
      <c r="A17" s="1" t="s">
        <v>38</v>
      </c>
      <c r="B17" s="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32" ht="13.5">
      <c r="A18" s="17" t="s">
        <v>93</v>
      </c>
      <c r="B18" s="4" t="s">
        <v>84</v>
      </c>
      <c r="C18" s="4" t="s">
        <v>85</v>
      </c>
      <c r="D18" s="5" t="s">
        <v>2</v>
      </c>
      <c r="E18" s="5" t="s">
        <v>4</v>
      </c>
      <c r="F18" s="5" t="s">
        <v>6</v>
      </c>
      <c r="G18" s="5" t="s">
        <v>8</v>
      </c>
      <c r="H18" s="5" t="s">
        <v>10</v>
      </c>
      <c r="I18" s="5" t="s">
        <v>12</v>
      </c>
      <c r="J18" s="22" t="s">
        <v>17</v>
      </c>
      <c r="K18" s="12" t="s">
        <v>19</v>
      </c>
      <c r="L18" s="12" t="s">
        <v>21</v>
      </c>
      <c r="M18" s="12" t="s">
        <v>23</v>
      </c>
      <c r="N18" s="12" t="s">
        <v>25</v>
      </c>
      <c r="Q18" s="18" t="s">
        <v>52</v>
      </c>
      <c r="R18" s="5" t="s">
        <v>53</v>
      </c>
      <c r="S18" s="18" t="s">
        <v>54</v>
      </c>
      <c r="T18" s="6" t="s">
        <v>55</v>
      </c>
      <c r="U18" s="6" t="str">
        <f>"±"</f>
        <v>±</v>
      </c>
      <c r="V18" s="18" t="s">
        <v>45</v>
      </c>
      <c r="W18" s="5" t="s">
        <v>46</v>
      </c>
      <c r="X18" s="5" t="s">
        <v>44</v>
      </c>
      <c r="Y18" s="5" t="s">
        <v>80</v>
      </c>
      <c r="Z18" s="6" t="s">
        <v>81</v>
      </c>
      <c r="AA18" s="18" t="s">
        <v>48</v>
      </c>
      <c r="AB18" s="5" t="s">
        <v>49</v>
      </c>
      <c r="AC18" s="5" t="s">
        <v>47</v>
      </c>
      <c r="AD18" s="5" t="s">
        <v>82</v>
      </c>
      <c r="AE18" s="6" t="s">
        <v>83</v>
      </c>
      <c r="AF18" s="4" t="s">
        <v>50</v>
      </c>
    </row>
    <row r="19" spans="1:32" ht="13.5">
      <c r="A19" s="14" t="s">
        <v>94</v>
      </c>
      <c r="B19" s="71" t="str">
        <f>IF(V19=1,"◎s",IF(W19=1,"○s",IF(X19=1,"△s",IF(Y19=1,"(○s)",IF(Z19=1,"(△s)",IF(Z19=1,"◎w"," "))))))</f>
        <v> </v>
      </c>
      <c r="C19" s="71" t="str">
        <f>IF(AA19=1,"◎w",IF(AB19=1,"○w",IF(AC19=1,"△w",IF(AD19=1,"(○w)",IF(AE19=1,"(△w)",IF(AF19=1,"×"," "))))))</f>
        <v>(△w)</v>
      </c>
      <c r="D19" s="22"/>
      <c r="E19" s="37"/>
      <c r="F19" s="37"/>
      <c r="G19" s="12"/>
      <c r="H19" s="37"/>
      <c r="I19" s="13"/>
      <c r="J19" s="40" t="str">
        <f>IF(J$6-$O$6&gt;=3,"s",IF(J$6-$O$6&gt;=1,"+",IF(J$6-$O$6&gt;-1,"±",IF(J$6-$O$6&gt;-3,"-","w"))))</f>
        <v>-</v>
      </c>
      <c r="K19" s="33" t="str">
        <f>IF(K$6-$O$6&gt;=3,"s",IF(K$6-$O$6&gt;=1,"+",IF(K$6-$O$6&gt;-1,"±",IF(K$6-$O$6&gt;-3,"-","w"))))</f>
        <v>±</v>
      </c>
      <c r="L19" s="37"/>
      <c r="M19" s="37"/>
      <c r="N19" s="13"/>
      <c r="Q19" s="28">
        <f>COUNTIF($D19:$N19,"s")</f>
        <v>0</v>
      </c>
      <c r="R19" s="20">
        <f>COUNTIF($D19:$N19,"+")</f>
        <v>0</v>
      </c>
      <c r="S19" s="28">
        <f>COUNTIF($D19:$N19,"w")</f>
        <v>0</v>
      </c>
      <c r="T19" s="29">
        <f>COUNTIF($D19:$N19,"-")</f>
        <v>1</v>
      </c>
      <c r="U19" s="29">
        <f>COUNTIF($D19:$N19,"±")</f>
        <v>1</v>
      </c>
      <c r="V19" s="93">
        <f>IF(Q19&gt;=2,IF(S19+T19=0,1,0),0)</f>
        <v>0</v>
      </c>
      <c r="W19" s="91">
        <f>IF(R19&gt;=1,IF(Q19=1,IF(S19+T19=0,1,0),0),0)</f>
        <v>0</v>
      </c>
      <c r="X19" s="91">
        <f>IF(R19&gt;=2,IF(Q19+S19+T19=0,1,0),0)</f>
        <v>0</v>
      </c>
      <c r="Y19" s="91">
        <f>IF(Q19=1,IF(R19+S19+T19=0,1,0),0)</f>
        <v>0</v>
      </c>
      <c r="Z19" s="92">
        <f>IF(R19=1,IF(Q19+S19+T19=0,1,0),0)</f>
        <v>0</v>
      </c>
      <c r="AA19" s="14">
        <f>IF(S19&gt;=2,IF(Q19+R19=0,1,0),0)</f>
        <v>0</v>
      </c>
      <c r="AB19" s="15">
        <f>IF(T19&gt;=1,IF(S19=1,IF(Q19+R19=0,1,0),0),0)</f>
        <v>0</v>
      </c>
      <c r="AC19" s="15">
        <f>IF(T19&gt;=2,IF(Q19+R19+S19=0,1,0),0)</f>
        <v>0</v>
      </c>
      <c r="AD19" s="15">
        <f>IF(S19=1,IF(Q19+R19+T19=0,1,0),0)</f>
        <v>0</v>
      </c>
      <c r="AE19" s="15">
        <f>IF(T19=1,IF(Q19+R19+S19=0,1,0),0)</f>
        <v>1</v>
      </c>
      <c r="AF19" s="19">
        <f>IF(V19+W19+X19+Y19+Z19+AA19+AB19+AC19+AD19+AE19=0,1,0)</f>
        <v>0</v>
      </c>
    </row>
    <row r="20" spans="1:32" ht="13.5">
      <c r="A20" s="14" t="s">
        <v>95</v>
      </c>
      <c r="B20" s="71" t="str">
        <f>IF(V20=1,"◎s",IF(W20=1,"○s",IF(X20=1,"△s",IF(Y20=1,"(○s)",IF(Z20=1,"(△s)",IF(Z20=1,"◎w"," "))))))</f>
        <v> </v>
      </c>
      <c r="C20" s="71" t="str">
        <f>IF(AA20=1,"◎w",IF(AB20=1,"○w",IF(AC20=1,"△w",IF(AD20=1,"(○w)",IF(AE20=1,"(△w)",IF(AF20=1,"×"," "))))))</f>
        <v>×</v>
      </c>
      <c r="D20" s="28"/>
      <c r="E20" s="25"/>
      <c r="F20" s="25"/>
      <c r="G20" s="20"/>
      <c r="H20" s="25"/>
      <c r="I20" s="29"/>
      <c r="J20" s="63"/>
      <c r="K20" s="25"/>
      <c r="L20" s="27" t="str">
        <f>IF(L$6-$O$6&gt;=3,"s",IF(L$6-$O$6&gt;=1,"+",IF(L$6-$O$6&gt;-1,"±",IF(L$6-$O$6&gt;-3,"-","w"))))</f>
        <v>s</v>
      </c>
      <c r="M20" s="27" t="str">
        <f>IF(M$6-$O$6&gt;=3,"s",IF(M$6-$O$6&gt;=1,"+",IF(M$6-$O$6&gt;-1,"±",IF(M$6-$O$6&gt;-3,"-","w"))))</f>
        <v>+</v>
      </c>
      <c r="N20" s="35" t="str">
        <f>IF(N$6-$O$6&gt;=3,"s",IF(N$6-$O$6&gt;=1,"+",IF(N$6-$O$6&gt;-1,"±",IF(N$6-$O$6&gt;-3,"-","w"))))</f>
        <v>w</v>
      </c>
      <c r="Q20" s="28">
        <f>COUNTIF($D20:$N20,"s")</f>
        <v>1</v>
      </c>
      <c r="R20" s="20">
        <f>COUNTIF($D20:$N20,"+")</f>
        <v>1</v>
      </c>
      <c r="S20" s="28">
        <f>COUNTIF($D20:$N20,"w")</f>
        <v>1</v>
      </c>
      <c r="T20" s="29">
        <f>COUNTIF($D20:$N20,"-")</f>
        <v>0</v>
      </c>
      <c r="U20" s="29">
        <f>COUNTIF($D20:$N20,"±")</f>
        <v>0</v>
      </c>
      <c r="V20" s="14">
        <f>IF(Q20&gt;=2,IF(S20+T20=0,1,0),0)</f>
        <v>0</v>
      </c>
      <c r="W20" s="15">
        <f>IF(R20&gt;=1,IF(Q20=1,IF(S20+T20=0,1,0),0),0)</f>
        <v>0</v>
      </c>
      <c r="X20" s="15">
        <f>IF(R20&gt;=2,IF(Q20+S20+T20=0,1,0),0)</f>
        <v>0</v>
      </c>
      <c r="Y20" s="15">
        <f>IF(Q20=1,IF(R20+S20+T20=0,1,0),0)</f>
        <v>0</v>
      </c>
      <c r="Z20" s="16">
        <f>IF(R20=1,IF(Q20+S20+T20=0,1,0),0)</f>
        <v>0</v>
      </c>
      <c r="AA20" s="14">
        <f>IF(S20&gt;=2,IF(Q20+R20=0,1,0),0)</f>
        <v>0</v>
      </c>
      <c r="AB20" s="15">
        <f>IF(T20&gt;=1,IF(S20=1,IF(Q20+R20=0,1,0),0),0)</f>
        <v>0</v>
      </c>
      <c r="AC20" s="15">
        <f>IF(T20&gt;=2,IF(Q20+R20+S20=0,1,0),0)</f>
        <v>0</v>
      </c>
      <c r="AD20" s="15">
        <f>IF(S20=1,IF(Q20+R20+T20=0,1,0),0)</f>
        <v>0</v>
      </c>
      <c r="AE20" s="15">
        <f>IF(T20=1,IF(Q20+R20+S20=0,1,0),0)</f>
        <v>0</v>
      </c>
      <c r="AF20" s="19">
        <f>IF(V20+W20+X20+Y20+Z20+AA20+AB20+AC20+AD20+AE20=0,1,0)</f>
        <v>1</v>
      </c>
    </row>
    <row r="21" spans="1:32" ht="13.5">
      <c r="A21" s="2" t="s">
        <v>96</v>
      </c>
      <c r="B21" s="7" t="str">
        <f>IF(V21=1,"◎s",IF(W21=1,"○s",IF(X21=1,"△s",IF(Y21=1,"(○s)",IF(Z21=1,"(△s)",IF(Z21=1,"◎w"," "))))))</f>
        <v> </v>
      </c>
      <c r="C21" s="7" t="str">
        <f>IF(AA21=1,"◎w",IF(AB21=1,"○w",IF(AC21=1,"△w",IF(AD21=1,"(○w)",IF(AE21=1,"(△w)",IF(AF21=1,"×"," "))))))</f>
        <v>×</v>
      </c>
      <c r="D21" s="44"/>
      <c r="E21" s="8"/>
      <c r="F21" s="8"/>
      <c r="G21" s="36"/>
      <c r="H21" s="8"/>
      <c r="I21" s="61"/>
      <c r="J21" s="30"/>
      <c r="K21" s="36"/>
      <c r="L21" s="8"/>
      <c r="M21" s="31" t="str">
        <f>IF(M$6-$O$6&gt;=3,"s",IF(M$6-$O$6&gt;=1,"+",IF(M$6-$O$6&gt;-1,"±",IF(M$6-$O$6&gt;-3,"-","w"))))</f>
        <v>+</v>
      </c>
      <c r="N21" s="43" t="str">
        <f>IF(N$6-$O$6&gt;=3,"s",IF(N$6-$O$6&gt;=1,"+",IF(N$6-$O$6&gt;-1,"±",IF(N$6-$O$6&gt;-3,"-","w"))))</f>
        <v>w</v>
      </c>
      <c r="Q21" s="30">
        <f>COUNTIF($D21:$N21,"s")</f>
        <v>0</v>
      </c>
      <c r="R21" s="8">
        <f>COUNTIF($D21:$N21,"+")</f>
        <v>1</v>
      </c>
      <c r="S21" s="30">
        <f>COUNTIF($D21:$N21,"w")</f>
        <v>1</v>
      </c>
      <c r="T21" s="9">
        <f>COUNTIF($D21:$N21,"-")</f>
        <v>0</v>
      </c>
      <c r="U21" s="9">
        <f>COUNTIF($D21:$N21,"±")</f>
        <v>0</v>
      </c>
      <c r="V21" s="2">
        <f>IF(Q21&gt;=2,IF(S21+T21=0,1,0),0)</f>
        <v>0</v>
      </c>
      <c r="W21" s="74">
        <f>IF(R21&gt;=1,IF(Q21=1,IF(S21+T21=0,1,0),0),0)</f>
        <v>0</v>
      </c>
      <c r="X21" s="74">
        <f>IF(R21&gt;=2,IF(Q21+S21+T21=0,1,0),0)</f>
        <v>0</v>
      </c>
      <c r="Y21" s="74">
        <f>IF(Q21=1,IF(R21+S21+T21=0,1,0),0)</f>
        <v>0</v>
      </c>
      <c r="Z21" s="75">
        <f>IF(R21=1,IF(Q21+S21+T21=0,1,0),0)</f>
        <v>0</v>
      </c>
      <c r="AA21" s="2">
        <f>IF(S21&gt;=2,IF(Q21+R21=0,1,0),0)</f>
        <v>0</v>
      </c>
      <c r="AB21" s="74">
        <f>IF(T21&gt;=1,IF(S21=1,IF(Q21+R21=0,1,0),0),0)</f>
        <v>0</v>
      </c>
      <c r="AC21" s="74">
        <f>IF(T21&gt;=2,IF(Q21+R21+S21=0,1,0),0)</f>
        <v>0</v>
      </c>
      <c r="AD21" s="74">
        <f>IF(S21=1,IF(Q21+R21+T21=0,1,0),0)</f>
        <v>0</v>
      </c>
      <c r="AE21" s="74">
        <f>IF(T21=1,IF(Q21+R21+S21=0,1,0),0)</f>
        <v>0</v>
      </c>
      <c r="AF21" s="3">
        <f>IF(V21+W21+X21+Y21+Z21+AA21+AB21+AC21+AD21+AE21=0,1,0)</f>
        <v>1</v>
      </c>
    </row>
    <row r="22" spans="1:31" ht="13.5">
      <c r="A22" s="1" t="s">
        <v>39</v>
      </c>
      <c r="B22" s="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Q22" s="11"/>
      <c r="R22" s="11"/>
      <c r="S22" s="11"/>
      <c r="T22" s="11"/>
      <c r="U22" s="11"/>
      <c r="Y22" s="15"/>
      <c r="AD22" s="15"/>
      <c r="AE22" s="15"/>
    </row>
    <row r="23" spans="1:32" ht="13.5">
      <c r="A23" s="23" t="s">
        <v>34</v>
      </c>
      <c r="B23" s="4" t="s">
        <v>84</v>
      </c>
      <c r="C23" s="4" t="s">
        <v>85</v>
      </c>
      <c r="D23" s="5" t="s">
        <v>2</v>
      </c>
      <c r="E23" s="5" t="s">
        <v>4</v>
      </c>
      <c r="F23" s="5" t="s">
        <v>6</v>
      </c>
      <c r="G23" s="5" t="s">
        <v>8</v>
      </c>
      <c r="H23" s="5" t="s">
        <v>10</v>
      </c>
      <c r="I23" s="5" t="s">
        <v>12</v>
      </c>
      <c r="J23" s="22" t="s">
        <v>17</v>
      </c>
      <c r="K23" s="12" t="s">
        <v>19</v>
      </c>
      <c r="L23" s="12" t="s">
        <v>21</v>
      </c>
      <c r="M23" s="12" t="s">
        <v>23</v>
      </c>
      <c r="N23" s="6" t="s">
        <v>25</v>
      </c>
      <c r="Q23" s="18" t="s">
        <v>52</v>
      </c>
      <c r="R23" s="5" t="s">
        <v>53</v>
      </c>
      <c r="S23" s="18" t="s">
        <v>54</v>
      </c>
      <c r="T23" s="6" t="s">
        <v>55</v>
      </c>
      <c r="U23" s="6" t="str">
        <f>"±"</f>
        <v>±</v>
      </c>
      <c r="V23" s="18" t="s">
        <v>45</v>
      </c>
      <c r="W23" s="5" t="s">
        <v>46</v>
      </c>
      <c r="X23" s="5" t="s">
        <v>44</v>
      </c>
      <c r="Y23" s="5" t="s">
        <v>80</v>
      </c>
      <c r="Z23" s="6" t="s">
        <v>81</v>
      </c>
      <c r="AA23" s="18" t="s">
        <v>48</v>
      </c>
      <c r="AB23" s="5" t="s">
        <v>49</v>
      </c>
      <c r="AC23" s="5" t="s">
        <v>47</v>
      </c>
      <c r="AD23" s="5" t="s">
        <v>82</v>
      </c>
      <c r="AE23" s="6" t="s">
        <v>83</v>
      </c>
      <c r="AF23" s="4" t="s">
        <v>50</v>
      </c>
    </row>
    <row r="24" spans="1:32" ht="13.5">
      <c r="A24" s="19" t="s">
        <v>97</v>
      </c>
      <c r="B24" s="71" t="str">
        <f aca="true" t="shared" si="7" ref="B24:B32">IF(V24=1,"◎s",IF(W24=1,"○s",IF(X24=1,"△s",IF(Y24=1,"(○s)",IF(Z24=1,"(△s)",IF(Z24=1,"◎w"," "))))))</f>
        <v>○s</v>
      </c>
      <c r="C24" s="71" t="str">
        <f aca="true" t="shared" si="8" ref="C24:C32">IF(AA24=1,"◎w",IF(AB24=1,"○w",IF(AC24=1,"△w",IF(AD24=1,"(○w)",IF(AE24=1,"(△w)",IF(AF24=1,"×"," "))))))</f>
        <v> </v>
      </c>
      <c r="D24" s="45"/>
      <c r="E24" s="12"/>
      <c r="F24" s="37"/>
      <c r="G24" s="12"/>
      <c r="H24" s="37"/>
      <c r="I24" s="12"/>
      <c r="J24" s="22"/>
      <c r="K24" s="33" t="str">
        <f>IF(K$6-$O$6&gt;=3,"s",IF(K$6-$O$6&gt;=1,"+",IF(K$6-$O$6&gt;-1,"±",IF(K$6-$O$6&gt;-3,"-","w"))))</f>
        <v>±</v>
      </c>
      <c r="L24" s="33" t="str">
        <f>IF(L$6-$O$6&gt;=3,"s",IF(L$6-$O$6&gt;=1,"+",IF(L$6-$O$6&gt;-1,"±",IF(L$6-$O$6&gt;-3,"-","w"))))</f>
        <v>s</v>
      </c>
      <c r="M24" s="33" t="str">
        <f>IF(M$6-$O$6&gt;=3,"s",IF(M$6-$O$6&gt;=1,"+",IF(M$6-$O$6&gt;-1,"±",IF(M$6-$O$6&gt;-3,"-","w"))))</f>
        <v>+</v>
      </c>
      <c r="N24" s="13"/>
      <c r="Q24" s="28">
        <f aca="true" t="shared" si="9" ref="Q24:Q32">COUNTIF($D24:$N24,"s")</f>
        <v>1</v>
      </c>
      <c r="R24" s="20">
        <f aca="true" t="shared" si="10" ref="R24:R32">COUNTIF($D24:$N24,"+")</f>
        <v>1</v>
      </c>
      <c r="S24" s="28">
        <f aca="true" t="shared" si="11" ref="S24:S32">COUNTIF($D24:$N24,"w")</f>
        <v>0</v>
      </c>
      <c r="T24" s="29">
        <f aca="true" t="shared" si="12" ref="T24:T32">COUNTIF($D24:$N24,"-")</f>
        <v>0</v>
      </c>
      <c r="U24" s="29">
        <f aca="true" t="shared" si="13" ref="U24:U32">COUNTIF($D24:$N24,"±")</f>
        <v>1</v>
      </c>
      <c r="V24" s="93">
        <f aca="true" t="shared" si="14" ref="V24:V32">IF(Q24&gt;=2,IF(S24+T24=0,1,0),0)</f>
        <v>0</v>
      </c>
      <c r="W24" s="91">
        <f aca="true" t="shared" si="15" ref="W24:W32">IF(R24&gt;=1,IF(Q24=1,IF(S24+T24=0,1,0),0),0)</f>
        <v>1</v>
      </c>
      <c r="X24" s="91">
        <f aca="true" t="shared" si="16" ref="X24:X32">IF(R24&gt;=2,IF(Q24+S24+T24=0,1,0),0)</f>
        <v>0</v>
      </c>
      <c r="Y24" s="91">
        <f aca="true" t="shared" si="17" ref="Y24:Y32">IF(Q24=1,IF(R24+S24+T24=0,1,0),0)</f>
        <v>0</v>
      </c>
      <c r="Z24" s="92">
        <f aca="true" t="shared" si="18" ref="Z24:Z32">IF(R24=1,IF(Q24+S24+T24=0,1,0),0)</f>
        <v>0</v>
      </c>
      <c r="AA24" s="14">
        <f aca="true" t="shared" si="19" ref="AA24:AA32">IF(S24&gt;=2,IF(Q24+R24=0,1,0),0)</f>
        <v>0</v>
      </c>
      <c r="AB24" s="15">
        <f aca="true" t="shared" si="20" ref="AB24:AB32">IF(T24&gt;=1,IF(S24=1,IF(Q24+R24=0,1,0),0),0)</f>
        <v>0</v>
      </c>
      <c r="AC24" s="15">
        <f aca="true" t="shared" si="21" ref="AC24:AC32">IF(T24&gt;=2,IF(Q24+R24+S24=0,1,0),0)</f>
        <v>0</v>
      </c>
      <c r="AD24" s="15">
        <f aca="true" t="shared" si="22" ref="AD24:AD32">IF(S24=1,IF(Q24+R24+T24=0,1,0),0)</f>
        <v>0</v>
      </c>
      <c r="AE24" s="15">
        <f aca="true" t="shared" si="23" ref="AE24:AE32">IF(T24=1,IF(Q24+R24+S24=0,1,0),0)</f>
        <v>0</v>
      </c>
      <c r="AF24" s="19">
        <f aca="true" t="shared" si="24" ref="AF24:AF32">IF(V24+W24+X24+Y24+Z24+AA24+AB24+AC24+AD24+AE24=0,1,0)</f>
        <v>0</v>
      </c>
    </row>
    <row r="25" spans="1:32" ht="13.5">
      <c r="A25" s="19" t="s">
        <v>98</v>
      </c>
      <c r="B25" s="71" t="str">
        <f t="shared" si="7"/>
        <v>(△s)</v>
      </c>
      <c r="C25" s="71" t="str">
        <f t="shared" si="8"/>
        <v> </v>
      </c>
      <c r="D25" s="20"/>
      <c r="E25" s="20"/>
      <c r="F25" s="25"/>
      <c r="G25" s="20"/>
      <c r="H25" s="20"/>
      <c r="I25" s="25"/>
      <c r="J25" s="28"/>
      <c r="K25" s="27" t="str">
        <f>IF(K$6-$O$6&gt;=3,"s",IF(K$6-$O$6&gt;=1,"+",IF(K$6-$O$6&gt;-1,"±",IF(K$6-$O$6&gt;-3,"-","w"))))</f>
        <v>±</v>
      </c>
      <c r="L25" s="20"/>
      <c r="M25" s="27" t="str">
        <f>IF(M$6-$O$6&gt;=3,"s",IF(M$6-$O$6&gt;=1,"+",IF(M$6-$O$6&gt;-1,"±",IF(M$6-$O$6&gt;-3,"-","w"))))</f>
        <v>+</v>
      </c>
      <c r="N25" s="29"/>
      <c r="Q25" s="28">
        <f t="shared" si="9"/>
        <v>0</v>
      </c>
      <c r="R25" s="20">
        <f t="shared" si="10"/>
        <v>1</v>
      </c>
      <c r="S25" s="28">
        <f t="shared" si="11"/>
        <v>0</v>
      </c>
      <c r="T25" s="29">
        <f t="shared" si="12"/>
        <v>0</v>
      </c>
      <c r="U25" s="29">
        <f t="shared" si="13"/>
        <v>1</v>
      </c>
      <c r="V25" s="14">
        <f t="shared" si="14"/>
        <v>0</v>
      </c>
      <c r="W25" s="15">
        <f t="shared" si="15"/>
        <v>0</v>
      </c>
      <c r="X25" s="15">
        <f t="shared" si="16"/>
        <v>0</v>
      </c>
      <c r="Y25" s="15">
        <f t="shared" si="17"/>
        <v>0</v>
      </c>
      <c r="Z25" s="16">
        <f t="shared" si="18"/>
        <v>1</v>
      </c>
      <c r="AA25" s="14">
        <f t="shared" si="19"/>
        <v>0</v>
      </c>
      <c r="AB25" s="15">
        <f t="shared" si="20"/>
        <v>0</v>
      </c>
      <c r="AC25" s="15">
        <f t="shared" si="21"/>
        <v>0</v>
      </c>
      <c r="AD25" s="15">
        <f t="shared" si="22"/>
        <v>0</v>
      </c>
      <c r="AE25" s="15">
        <f t="shared" si="23"/>
        <v>0</v>
      </c>
      <c r="AF25" s="19">
        <f t="shared" si="24"/>
        <v>0</v>
      </c>
    </row>
    <row r="26" spans="1:32" ht="13.5">
      <c r="A26" s="32" t="s">
        <v>99</v>
      </c>
      <c r="B26" s="71" t="str">
        <f t="shared" si="7"/>
        <v>(△s)</v>
      </c>
      <c r="C26" s="71" t="str">
        <f t="shared" si="8"/>
        <v> </v>
      </c>
      <c r="D26" s="15"/>
      <c r="E26" s="15"/>
      <c r="F26" s="15"/>
      <c r="G26" s="15"/>
      <c r="H26" s="15"/>
      <c r="I26" s="15"/>
      <c r="J26" s="14"/>
      <c r="K26" s="27" t="str">
        <f>IF(K$6-$O$6&gt;=3,"s",IF(K$6-$O$6&gt;=1,"+",IF(K$6-$O$6&gt;-1,"±",IF(K$6-$O$6&gt;-3,"-","w"))))</f>
        <v>±</v>
      </c>
      <c r="L26" s="20"/>
      <c r="M26" s="27" t="str">
        <f>IF(M$6-$O$6&gt;=3,"s",IF(M$6-$O$6&gt;=1,"+",IF(M$6-$O$6&gt;-1,"±",IF(M$6-$O$6&gt;-3,"-","w"))))</f>
        <v>+</v>
      </c>
      <c r="N26" s="16"/>
      <c r="Q26" s="28">
        <f t="shared" si="9"/>
        <v>0</v>
      </c>
      <c r="R26" s="20">
        <f t="shared" si="10"/>
        <v>1</v>
      </c>
      <c r="S26" s="28">
        <f t="shared" si="11"/>
        <v>0</v>
      </c>
      <c r="T26" s="29">
        <f t="shared" si="12"/>
        <v>0</v>
      </c>
      <c r="U26" s="29">
        <f t="shared" si="13"/>
        <v>1</v>
      </c>
      <c r="V26" s="14">
        <f t="shared" si="14"/>
        <v>0</v>
      </c>
      <c r="W26" s="15">
        <f t="shared" si="15"/>
        <v>0</v>
      </c>
      <c r="X26" s="15">
        <f t="shared" si="16"/>
        <v>0</v>
      </c>
      <c r="Y26" s="15">
        <f t="shared" si="17"/>
        <v>0</v>
      </c>
      <c r="Z26" s="16">
        <f t="shared" si="18"/>
        <v>1</v>
      </c>
      <c r="AA26" s="14">
        <f t="shared" si="19"/>
        <v>0</v>
      </c>
      <c r="AB26" s="15">
        <f t="shared" si="20"/>
        <v>0</v>
      </c>
      <c r="AC26" s="15">
        <f t="shared" si="21"/>
        <v>0</v>
      </c>
      <c r="AD26" s="15">
        <f t="shared" si="22"/>
        <v>0</v>
      </c>
      <c r="AE26" s="15">
        <f t="shared" si="23"/>
        <v>0</v>
      </c>
      <c r="AF26" s="19">
        <f t="shared" si="24"/>
        <v>0</v>
      </c>
    </row>
    <row r="27" spans="1:32" ht="13.5">
      <c r="A27" s="32" t="s">
        <v>100</v>
      </c>
      <c r="B27" s="71" t="str">
        <f t="shared" si="7"/>
        <v> </v>
      </c>
      <c r="C27" s="71" t="str">
        <f t="shared" si="8"/>
        <v>(○w)</v>
      </c>
      <c r="D27" s="15"/>
      <c r="E27" s="15"/>
      <c r="F27" s="15"/>
      <c r="G27" s="15"/>
      <c r="H27" s="15"/>
      <c r="I27" s="15"/>
      <c r="J27" s="14"/>
      <c r="K27" s="27" t="str">
        <f>IF(K$6-$O$6&gt;=3,"s",IF(K$6-$O$6&gt;=1,"+",IF(K$6-$O$6&gt;-1,"±",IF(K$6-$O$6&gt;-3,"-","w"))))</f>
        <v>±</v>
      </c>
      <c r="L27" s="20"/>
      <c r="M27" s="20"/>
      <c r="N27" s="35" t="str">
        <f>IF(N$6-$O$6&gt;=3,"s",IF(N$6-$O$6&gt;=1,"+",IF(N$6-$O$6&gt;-1,"±",IF(N$6-$O$6&gt;-3,"-","w"))))</f>
        <v>w</v>
      </c>
      <c r="Q27" s="28">
        <f t="shared" si="9"/>
        <v>0</v>
      </c>
      <c r="R27" s="20">
        <f t="shared" si="10"/>
        <v>0</v>
      </c>
      <c r="S27" s="28">
        <f t="shared" si="11"/>
        <v>1</v>
      </c>
      <c r="T27" s="29">
        <f t="shared" si="12"/>
        <v>0</v>
      </c>
      <c r="U27" s="29">
        <f t="shared" si="13"/>
        <v>1</v>
      </c>
      <c r="V27" s="14">
        <f t="shared" si="14"/>
        <v>0</v>
      </c>
      <c r="W27" s="15">
        <f t="shared" si="15"/>
        <v>0</v>
      </c>
      <c r="X27" s="15">
        <f t="shared" si="16"/>
        <v>0</v>
      </c>
      <c r="Y27" s="15">
        <f t="shared" si="17"/>
        <v>0</v>
      </c>
      <c r="Z27" s="16">
        <f t="shared" si="18"/>
        <v>0</v>
      </c>
      <c r="AA27" s="14">
        <f t="shared" si="19"/>
        <v>0</v>
      </c>
      <c r="AB27" s="15">
        <f t="shared" si="20"/>
        <v>0</v>
      </c>
      <c r="AC27" s="15">
        <f t="shared" si="21"/>
        <v>0</v>
      </c>
      <c r="AD27" s="15">
        <f t="shared" si="22"/>
        <v>1</v>
      </c>
      <c r="AE27" s="15">
        <f t="shared" si="23"/>
        <v>0</v>
      </c>
      <c r="AF27" s="19">
        <f t="shared" si="24"/>
        <v>0</v>
      </c>
    </row>
    <row r="28" spans="1:32" ht="13.5">
      <c r="A28" s="32" t="s">
        <v>101</v>
      </c>
      <c r="B28" s="71" t="str">
        <f t="shared" si="7"/>
        <v> </v>
      </c>
      <c r="C28" s="71" t="str">
        <f t="shared" si="8"/>
        <v>×</v>
      </c>
      <c r="D28" s="15"/>
      <c r="E28" s="15"/>
      <c r="F28" s="15"/>
      <c r="G28" s="15"/>
      <c r="H28" s="15"/>
      <c r="I28" s="15"/>
      <c r="J28" s="14"/>
      <c r="K28" s="20"/>
      <c r="L28" s="27" t="str">
        <f>IF(L$6-$O$6&gt;=3,"s",IF(L$6-$O$6&gt;=1,"+",IF(L$6-$O$6&gt;-1,"±",IF(L$6-$O$6&gt;-3,"-","w"))))</f>
        <v>s</v>
      </c>
      <c r="M28" s="20"/>
      <c r="N28" s="35" t="str">
        <f>IF(N$6-$O$6&gt;=3,"s",IF(N$6-$O$6&gt;=1,"+",IF(N$6-$O$6&gt;-1,"±",IF(N$6-$O$6&gt;-3,"-","w"))))</f>
        <v>w</v>
      </c>
      <c r="Q28" s="28">
        <f t="shared" si="9"/>
        <v>1</v>
      </c>
      <c r="R28" s="20">
        <f t="shared" si="10"/>
        <v>0</v>
      </c>
      <c r="S28" s="28">
        <f t="shared" si="11"/>
        <v>1</v>
      </c>
      <c r="T28" s="29">
        <f t="shared" si="12"/>
        <v>0</v>
      </c>
      <c r="U28" s="29">
        <f t="shared" si="13"/>
        <v>0</v>
      </c>
      <c r="V28" s="14">
        <f t="shared" si="14"/>
        <v>0</v>
      </c>
      <c r="W28" s="15">
        <f t="shared" si="15"/>
        <v>0</v>
      </c>
      <c r="X28" s="15">
        <f t="shared" si="16"/>
        <v>0</v>
      </c>
      <c r="Y28" s="15">
        <f t="shared" si="17"/>
        <v>0</v>
      </c>
      <c r="Z28" s="16">
        <f t="shared" si="18"/>
        <v>0</v>
      </c>
      <c r="AA28" s="14">
        <f t="shared" si="19"/>
        <v>0</v>
      </c>
      <c r="AB28" s="15">
        <f t="shared" si="20"/>
        <v>0</v>
      </c>
      <c r="AC28" s="15">
        <f t="shared" si="21"/>
        <v>0</v>
      </c>
      <c r="AD28" s="15">
        <f t="shared" si="22"/>
        <v>0</v>
      </c>
      <c r="AE28" s="15">
        <f t="shared" si="23"/>
        <v>0</v>
      </c>
      <c r="AF28" s="19">
        <f t="shared" si="24"/>
        <v>1</v>
      </c>
    </row>
    <row r="29" spans="1:32" ht="13.5">
      <c r="A29" s="32" t="s">
        <v>102</v>
      </c>
      <c r="B29" s="71" t="str">
        <f t="shared" si="7"/>
        <v>○s</v>
      </c>
      <c r="C29" s="71" t="str">
        <f t="shared" si="8"/>
        <v> </v>
      </c>
      <c r="D29" s="15"/>
      <c r="E29" s="15"/>
      <c r="F29" s="15"/>
      <c r="G29" s="15"/>
      <c r="H29" s="15"/>
      <c r="I29" s="15"/>
      <c r="J29" s="14"/>
      <c r="K29" s="20"/>
      <c r="L29" s="27" t="str">
        <f>IF(L$6-$O$6&gt;=3,"s",IF(L$6-$O$6&gt;=1,"+",IF(L$6-$O$6&gt;-1,"±",IF(L$6-$O$6&gt;-3,"-","w"))))</f>
        <v>s</v>
      </c>
      <c r="M29" s="27" t="str">
        <f>IF(M$6-$O$6&gt;=3,"s",IF(M$6-$O$6&gt;=1,"+",IF(M$6-$O$6&gt;-1,"±",IF(M$6-$O$6&gt;-3,"-","w"))))</f>
        <v>+</v>
      </c>
      <c r="N29" s="16"/>
      <c r="Q29" s="28">
        <f t="shared" si="9"/>
        <v>1</v>
      </c>
      <c r="R29" s="20">
        <f t="shared" si="10"/>
        <v>1</v>
      </c>
      <c r="S29" s="28">
        <f t="shared" si="11"/>
        <v>0</v>
      </c>
      <c r="T29" s="29">
        <f t="shared" si="12"/>
        <v>0</v>
      </c>
      <c r="U29" s="29">
        <f t="shared" si="13"/>
        <v>0</v>
      </c>
      <c r="V29" s="14">
        <f t="shared" si="14"/>
        <v>0</v>
      </c>
      <c r="W29" s="15">
        <f t="shared" si="15"/>
        <v>1</v>
      </c>
      <c r="X29" s="15">
        <f t="shared" si="16"/>
        <v>0</v>
      </c>
      <c r="Y29" s="15">
        <f t="shared" si="17"/>
        <v>0</v>
      </c>
      <c r="Z29" s="16">
        <f t="shared" si="18"/>
        <v>0</v>
      </c>
      <c r="AA29" s="14">
        <f t="shared" si="19"/>
        <v>0</v>
      </c>
      <c r="AB29" s="15">
        <f t="shared" si="20"/>
        <v>0</v>
      </c>
      <c r="AC29" s="15">
        <f t="shared" si="21"/>
        <v>0</v>
      </c>
      <c r="AD29" s="15">
        <f t="shared" si="22"/>
        <v>0</v>
      </c>
      <c r="AE29" s="15">
        <f t="shared" si="23"/>
        <v>0</v>
      </c>
      <c r="AF29" s="19">
        <f t="shared" si="24"/>
        <v>0</v>
      </c>
    </row>
    <row r="30" spans="1:32" ht="13.5">
      <c r="A30" s="32" t="s">
        <v>103</v>
      </c>
      <c r="B30" s="71" t="str">
        <f t="shared" si="7"/>
        <v> </v>
      </c>
      <c r="C30" s="71" t="str">
        <f t="shared" si="8"/>
        <v>○w</v>
      </c>
      <c r="D30" s="15"/>
      <c r="E30" s="15"/>
      <c r="F30" s="15"/>
      <c r="G30" s="15"/>
      <c r="H30" s="15"/>
      <c r="I30" s="15"/>
      <c r="J30" s="41" t="str">
        <f>IF(J$6-$O$6&gt;=3,"s",IF(J$6-$O$6&gt;=1,"+",IF(J$6-$O$6&gt;-1,"±",IF(J$6-$O$6&gt;-3,"-","w"))))</f>
        <v>-</v>
      </c>
      <c r="K30" s="20"/>
      <c r="L30" s="20"/>
      <c r="M30" s="20"/>
      <c r="N30" s="35" t="str">
        <f>IF(N$6-$O$6&gt;=3,"s",IF(N$6-$O$6&gt;=1,"+",IF(N$6-$O$6&gt;-1,"±",IF(N$6-$O$6&gt;-3,"-","w"))))</f>
        <v>w</v>
      </c>
      <c r="Q30" s="28">
        <f t="shared" si="9"/>
        <v>0</v>
      </c>
      <c r="R30" s="20">
        <f t="shared" si="10"/>
        <v>0</v>
      </c>
      <c r="S30" s="28">
        <f t="shared" si="11"/>
        <v>1</v>
      </c>
      <c r="T30" s="29">
        <f t="shared" si="12"/>
        <v>1</v>
      </c>
      <c r="U30" s="29">
        <f t="shared" si="13"/>
        <v>0</v>
      </c>
      <c r="V30" s="14">
        <f t="shared" si="14"/>
        <v>0</v>
      </c>
      <c r="W30" s="15">
        <f t="shared" si="15"/>
        <v>0</v>
      </c>
      <c r="X30" s="15">
        <f t="shared" si="16"/>
        <v>0</v>
      </c>
      <c r="Y30" s="15">
        <f t="shared" si="17"/>
        <v>0</v>
      </c>
      <c r="Z30" s="16">
        <f t="shared" si="18"/>
        <v>0</v>
      </c>
      <c r="AA30" s="14">
        <f t="shared" si="19"/>
        <v>0</v>
      </c>
      <c r="AB30" s="15">
        <f t="shared" si="20"/>
        <v>1</v>
      </c>
      <c r="AC30" s="15">
        <f t="shared" si="21"/>
        <v>0</v>
      </c>
      <c r="AD30" s="15">
        <f t="shared" si="22"/>
        <v>0</v>
      </c>
      <c r="AE30" s="15">
        <f t="shared" si="23"/>
        <v>0</v>
      </c>
      <c r="AF30" s="19">
        <f t="shared" si="24"/>
        <v>0</v>
      </c>
    </row>
    <row r="31" spans="1:32" ht="13.5">
      <c r="A31" s="32" t="s">
        <v>104</v>
      </c>
      <c r="B31" s="71" t="str">
        <f t="shared" si="7"/>
        <v> </v>
      </c>
      <c r="C31" s="71" t="str">
        <f t="shared" si="8"/>
        <v>×</v>
      </c>
      <c r="D31" s="15"/>
      <c r="E31" s="15"/>
      <c r="F31" s="15"/>
      <c r="G31" s="15"/>
      <c r="H31" s="15"/>
      <c r="I31" s="15"/>
      <c r="J31" s="41" t="str">
        <f>IF(J$6-$O$6&gt;=3,"s",IF(J$6-$O$6&gt;=1,"+",IF(J$6-$O$6&gt;-1,"±",IF(J$6-$O$6&gt;-3,"-","w"))))</f>
        <v>-</v>
      </c>
      <c r="K31" s="15"/>
      <c r="L31" s="15"/>
      <c r="M31" s="27" t="str">
        <f>IF(M$6-$O$6&gt;=3,"s",IF(M$6-$O$6&gt;=1,"+",IF(M$6-$O$6&gt;-1,"±",IF(M$6-$O$6&gt;-3,"-","w"))))</f>
        <v>+</v>
      </c>
      <c r="N31" s="29"/>
      <c r="Q31" s="28">
        <f t="shared" si="9"/>
        <v>0</v>
      </c>
      <c r="R31" s="20">
        <f t="shared" si="10"/>
        <v>1</v>
      </c>
      <c r="S31" s="28">
        <f t="shared" si="11"/>
        <v>0</v>
      </c>
      <c r="T31" s="29">
        <f t="shared" si="12"/>
        <v>1</v>
      </c>
      <c r="U31" s="29">
        <f t="shared" si="13"/>
        <v>0</v>
      </c>
      <c r="V31" s="14">
        <f t="shared" si="14"/>
        <v>0</v>
      </c>
      <c r="W31" s="15">
        <f t="shared" si="15"/>
        <v>0</v>
      </c>
      <c r="X31" s="15">
        <f t="shared" si="16"/>
        <v>0</v>
      </c>
      <c r="Y31" s="15">
        <f t="shared" si="17"/>
        <v>0</v>
      </c>
      <c r="Z31" s="16">
        <f t="shared" si="18"/>
        <v>0</v>
      </c>
      <c r="AA31" s="14">
        <f t="shared" si="19"/>
        <v>0</v>
      </c>
      <c r="AB31" s="15">
        <f t="shared" si="20"/>
        <v>0</v>
      </c>
      <c r="AC31" s="15">
        <f t="shared" si="21"/>
        <v>0</v>
      </c>
      <c r="AD31" s="15">
        <f t="shared" si="22"/>
        <v>0</v>
      </c>
      <c r="AE31" s="15">
        <f t="shared" si="23"/>
        <v>0</v>
      </c>
      <c r="AF31" s="19">
        <f t="shared" si="24"/>
        <v>1</v>
      </c>
    </row>
    <row r="32" spans="1:32" ht="13.5">
      <c r="A32" s="53" t="s">
        <v>105</v>
      </c>
      <c r="B32" s="73" t="str">
        <f t="shared" si="7"/>
        <v> </v>
      </c>
      <c r="C32" s="73" t="str">
        <f t="shared" si="8"/>
        <v>×</v>
      </c>
      <c r="D32" s="61"/>
      <c r="E32" s="61"/>
      <c r="F32" s="61"/>
      <c r="G32" s="61"/>
      <c r="H32" s="61"/>
      <c r="I32" s="61"/>
      <c r="J32" s="42" t="str">
        <f>IF(J$6-$O$6&gt;=3,"s",IF(J$6-$O$6&gt;=1,"+",IF(J$6-$O$6&gt;-1,"±",IF(J$6-$O$6&gt;-3,"-","w"))))</f>
        <v>-</v>
      </c>
      <c r="K32" s="61"/>
      <c r="L32" s="61"/>
      <c r="M32" s="31" t="str">
        <f>IF(M$6-$O$6&gt;=3,"s",IF(M$6-$O$6&gt;=1,"+",IF(M$6-$O$6&gt;-1,"±",IF(M$6-$O$6&gt;-3,"-","w"))))</f>
        <v>+</v>
      </c>
      <c r="N32" s="84"/>
      <c r="Q32" s="30">
        <f t="shared" si="9"/>
        <v>0</v>
      </c>
      <c r="R32" s="8">
        <f t="shared" si="10"/>
        <v>1</v>
      </c>
      <c r="S32" s="30">
        <f t="shared" si="11"/>
        <v>0</v>
      </c>
      <c r="T32" s="9">
        <f t="shared" si="12"/>
        <v>1</v>
      </c>
      <c r="U32" s="9">
        <f t="shared" si="13"/>
        <v>0</v>
      </c>
      <c r="V32" s="2">
        <f t="shared" si="14"/>
        <v>0</v>
      </c>
      <c r="W32" s="74">
        <f t="shared" si="15"/>
        <v>0</v>
      </c>
      <c r="X32" s="74">
        <f t="shared" si="16"/>
        <v>0</v>
      </c>
      <c r="Y32" s="74">
        <f t="shared" si="17"/>
        <v>0</v>
      </c>
      <c r="Z32" s="75">
        <f t="shared" si="18"/>
        <v>0</v>
      </c>
      <c r="AA32" s="2">
        <f t="shared" si="19"/>
        <v>0</v>
      </c>
      <c r="AB32" s="74">
        <f t="shared" si="20"/>
        <v>0</v>
      </c>
      <c r="AC32" s="74">
        <f t="shared" si="21"/>
        <v>0</v>
      </c>
      <c r="AD32" s="74">
        <f t="shared" si="22"/>
        <v>0</v>
      </c>
      <c r="AE32" s="74">
        <f t="shared" si="23"/>
        <v>0</v>
      </c>
      <c r="AF32" s="3">
        <f t="shared" si="24"/>
        <v>1</v>
      </c>
    </row>
    <row r="34" spans="3:15" ht="13.5">
      <c r="C34" s="4" t="s">
        <v>1</v>
      </c>
      <c r="D34" s="5" t="s">
        <v>3</v>
      </c>
      <c r="E34" s="5" t="s">
        <v>5</v>
      </c>
      <c r="F34" s="5" t="s">
        <v>7</v>
      </c>
      <c r="G34" s="5" t="s">
        <v>9</v>
      </c>
      <c r="H34" s="5" t="s">
        <v>11</v>
      </c>
      <c r="I34" s="5" t="s">
        <v>13</v>
      </c>
      <c r="J34" s="18" t="s">
        <v>18</v>
      </c>
      <c r="K34" s="5" t="s">
        <v>20</v>
      </c>
      <c r="L34" s="5" t="s">
        <v>22</v>
      </c>
      <c r="M34" s="5" t="s">
        <v>24</v>
      </c>
      <c r="N34" s="5" t="s">
        <v>26</v>
      </c>
      <c r="O34" s="26" t="s">
        <v>1</v>
      </c>
    </row>
    <row r="35" spans="3:15" ht="13.5">
      <c r="C35" s="78">
        <f>AVERAGE($D$6:$I$6)</f>
        <v>9.833333333333334</v>
      </c>
      <c r="D35" s="30">
        <f aca="true" t="shared" si="25" ref="D35:I35">D$2</f>
        <v>8</v>
      </c>
      <c r="E35" s="8">
        <f t="shared" si="25"/>
        <v>9</v>
      </c>
      <c r="F35" s="8">
        <f t="shared" si="25"/>
        <v>9</v>
      </c>
      <c r="G35" s="8">
        <f t="shared" si="25"/>
        <v>11</v>
      </c>
      <c r="H35" s="8">
        <f t="shared" si="25"/>
        <v>15</v>
      </c>
      <c r="I35" s="8">
        <f t="shared" si="25"/>
        <v>7</v>
      </c>
      <c r="J35" s="30">
        <f>J$2</f>
        <v>8</v>
      </c>
      <c r="K35" s="8">
        <f>K$2</f>
        <v>10</v>
      </c>
      <c r="L35" s="8">
        <f>L$2</f>
        <v>18</v>
      </c>
      <c r="M35" s="8">
        <f>M$2</f>
        <v>12</v>
      </c>
      <c r="N35" s="8">
        <f>N$2</f>
        <v>6</v>
      </c>
      <c r="O35" s="78">
        <f>AVERAGE(J35:N35)</f>
        <v>10.8</v>
      </c>
    </row>
  </sheetData>
  <sheetProtection/>
  <printOptions/>
  <pageMargins left="0.787" right="0.787" top="0.984" bottom="0.984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zoomScalePageLayoutView="0" workbookViewId="0" topLeftCell="A1">
      <selection activeCell="M2" sqref="M2"/>
    </sheetView>
  </sheetViews>
  <sheetFormatPr defaultColWidth="9.00390625" defaultRowHeight="13.5"/>
  <cols>
    <col min="1" max="1" width="23.875" style="0" customWidth="1"/>
    <col min="2" max="3" width="6.625" style="0" customWidth="1"/>
    <col min="4" max="9" width="5.625" style="0" customWidth="1"/>
    <col min="10" max="12" width="8.625" style="0" customWidth="1"/>
    <col min="13" max="13" width="6.625" style="0" customWidth="1"/>
    <col min="14" max="14" width="5.625" style="0" customWidth="1"/>
    <col min="15" max="15" width="6.625" style="0" customWidth="1"/>
    <col min="16" max="16" width="1.625" style="0" customWidth="1"/>
    <col min="17" max="32" width="5.625" style="0" customWidth="1"/>
  </cols>
  <sheetData>
    <row r="1" spans="1:14" ht="13.5">
      <c r="A1" s="10" t="s">
        <v>57</v>
      </c>
      <c r="B1" s="10"/>
      <c r="C1" s="24"/>
      <c r="D1" s="12" t="s">
        <v>3</v>
      </c>
      <c r="E1" s="12" t="s">
        <v>58</v>
      </c>
      <c r="F1" s="12" t="s">
        <v>9</v>
      </c>
      <c r="G1" s="12" t="s">
        <v>7</v>
      </c>
      <c r="H1" s="12" t="s">
        <v>11</v>
      </c>
      <c r="I1" s="12" t="s">
        <v>5</v>
      </c>
      <c r="J1" s="22" t="s">
        <v>18</v>
      </c>
      <c r="K1" s="12" t="s">
        <v>20</v>
      </c>
      <c r="L1" s="12" t="s">
        <v>22</v>
      </c>
      <c r="M1" s="12" t="s">
        <v>24</v>
      </c>
      <c r="N1" s="6" t="s">
        <v>26</v>
      </c>
    </row>
    <row r="2" spans="3:14" ht="13.5">
      <c r="C2" s="4" t="s">
        <v>0</v>
      </c>
      <c r="D2" s="5">
        <f>'言語性下位検査'!D$2</f>
        <v>8</v>
      </c>
      <c r="E2" s="5">
        <f>'言語性下位検査'!E$2</f>
        <v>9</v>
      </c>
      <c r="F2" s="5">
        <f>'言語性下位検査'!F$2</f>
        <v>9</v>
      </c>
      <c r="G2" s="5">
        <f>'言語性下位検査'!G$2</f>
        <v>11</v>
      </c>
      <c r="H2" s="5">
        <f>'言語性下位検査'!H$2</f>
        <v>15</v>
      </c>
      <c r="I2" s="5">
        <f>'言語性下位検査'!I$2</f>
        <v>7</v>
      </c>
      <c r="J2" s="18">
        <f>'言語性下位検査'!J$2</f>
        <v>8</v>
      </c>
      <c r="K2" s="5">
        <f>'言語性下位検査'!K$2</f>
        <v>10</v>
      </c>
      <c r="L2" s="5">
        <f>'言語性下位検査'!L$2</f>
        <v>18</v>
      </c>
      <c r="M2" s="5">
        <f>'言語性下位検査'!M$2</f>
        <v>12</v>
      </c>
      <c r="N2" s="6">
        <f>'言語性下位検査'!N$2</f>
        <v>6</v>
      </c>
    </row>
    <row r="3" spans="1:14" ht="13.5">
      <c r="A3" s="10" t="s">
        <v>41</v>
      </c>
      <c r="B3" s="10"/>
      <c r="C3" s="94" t="s">
        <v>142</v>
      </c>
      <c r="D3" s="5" t="str">
        <f>'言語性下位検査'!D$3</f>
        <v>-</v>
      </c>
      <c r="E3" s="5" t="str">
        <f>'言語性下位検査'!E$3</f>
        <v>±</v>
      </c>
      <c r="F3" s="5" t="str">
        <f>'言語性下位検査'!F$3</f>
        <v>±</v>
      </c>
      <c r="G3" s="5" t="str">
        <f>'言語性下位検査'!G$3</f>
        <v>+</v>
      </c>
      <c r="H3" s="5" t="str">
        <f>'言語性下位検査'!H$3</f>
        <v>s</v>
      </c>
      <c r="I3" s="5" t="str">
        <f>'言語性下位検査'!I$3</f>
        <v>-</v>
      </c>
      <c r="J3" s="18" t="str">
        <f>'言語性下位検査'!J$3</f>
        <v>-</v>
      </c>
      <c r="K3" s="5" t="str">
        <f>'言語性下位検査'!K$3</f>
        <v>±</v>
      </c>
      <c r="L3" s="5" t="str">
        <f>'言語性下位検査'!L$3</f>
        <v>s</v>
      </c>
      <c r="M3" s="5" t="str">
        <f>'言語性下位検査'!M$3</f>
        <v>+</v>
      </c>
      <c r="N3" s="6" t="str">
        <f>'言語性下位検査'!N$3</f>
        <v>w</v>
      </c>
    </row>
    <row r="5" spans="1:15" ht="13.5">
      <c r="A5" s="4"/>
      <c r="B5" s="4"/>
      <c r="C5" s="4" t="s">
        <v>1</v>
      </c>
      <c r="D5" s="5" t="s">
        <v>3</v>
      </c>
      <c r="E5" s="5" t="s">
        <v>58</v>
      </c>
      <c r="F5" s="5" t="s">
        <v>9</v>
      </c>
      <c r="G5" s="5" t="s">
        <v>7</v>
      </c>
      <c r="H5" s="5" t="s">
        <v>11</v>
      </c>
      <c r="I5" s="5" t="s">
        <v>5</v>
      </c>
      <c r="J5" s="18" t="s">
        <v>18</v>
      </c>
      <c r="K5" s="5" t="s">
        <v>20</v>
      </c>
      <c r="L5" s="5" t="s">
        <v>22</v>
      </c>
      <c r="M5" s="5" t="s">
        <v>24</v>
      </c>
      <c r="N5" s="5" t="s">
        <v>26</v>
      </c>
      <c r="O5" s="26" t="s">
        <v>1</v>
      </c>
    </row>
    <row r="6" spans="1:15" ht="13.5">
      <c r="A6" s="7" t="s">
        <v>0</v>
      </c>
      <c r="B6" s="7"/>
      <c r="C6" s="78">
        <f>AVERAGE($D$6:$I$6)</f>
        <v>9.833333333333334</v>
      </c>
      <c r="D6" s="30">
        <f aca="true" t="shared" si="0" ref="D6:I6">D$2</f>
        <v>8</v>
      </c>
      <c r="E6" s="8">
        <f t="shared" si="0"/>
        <v>9</v>
      </c>
      <c r="F6" s="8">
        <f t="shared" si="0"/>
        <v>9</v>
      </c>
      <c r="G6" s="8">
        <f t="shared" si="0"/>
        <v>11</v>
      </c>
      <c r="H6" s="8">
        <f t="shared" si="0"/>
        <v>15</v>
      </c>
      <c r="I6" s="8">
        <f t="shared" si="0"/>
        <v>7</v>
      </c>
      <c r="J6" s="30">
        <f>J$2</f>
        <v>8</v>
      </c>
      <c r="K6" s="8">
        <f>K$2</f>
        <v>10</v>
      </c>
      <c r="L6" s="8">
        <f>L$2</f>
        <v>18</v>
      </c>
      <c r="M6" s="8">
        <f>M$2</f>
        <v>12</v>
      </c>
      <c r="N6" s="8">
        <f>N$2</f>
        <v>6</v>
      </c>
      <c r="O6" s="78">
        <f>AVERAGE(J6:N6)</f>
        <v>10.8</v>
      </c>
    </row>
    <row r="7" spans="1:2" ht="13.5">
      <c r="A7" s="1" t="s">
        <v>42</v>
      </c>
      <c r="B7" s="1"/>
    </row>
    <row r="8" spans="1:32" ht="13.5">
      <c r="A8" s="23" t="s">
        <v>122</v>
      </c>
      <c r="B8" s="4" t="s">
        <v>84</v>
      </c>
      <c r="C8" s="4" t="s">
        <v>85</v>
      </c>
      <c r="D8" s="5" t="s">
        <v>2</v>
      </c>
      <c r="E8" s="5" t="s">
        <v>58</v>
      </c>
      <c r="F8" s="5" t="s">
        <v>9</v>
      </c>
      <c r="G8" s="5" t="s">
        <v>7</v>
      </c>
      <c r="H8" s="5" t="s">
        <v>10</v>
      </c>
      <c r="I8" s="5" t="s">
        <v>5</v>
      </c>
      <c r="J8" s="22" t="s">
        <v>18</v>
      </c>
      <c r="K8" s="12" t="s">
        <v>20</v>
      </c>
      <c r="L8" s="12" t="s">
        <v>22</v>
      </c>
      <c r="M8" s="12" t="s">
        <v>24</v>
      </c>
      <c r="N8" s="6" t="s">
        <v>26</v>
      </c>
      <c r="Q8" s="18" t="s">
        <v>52</v>
      </c>
      <c r="R8" s="5" t="s">
        <v>53</v>
      </c>
      <c r="S8" s="18" t="s">
        <v>54</v>
      </c>
      <c r="T8" s="6" t="s">
        <v>55</v>
      </c>
      <c r="U8" s="6" t="str">
        <f>"±"</f>
        <v>±</v>
      </c>
      <c r="V8" s="18" t="s">
        <v>45</v>
      </c>
      <c r="W8" s="5" t="s">
        <v>46</v>
      </c>
      <c r="X8" s="5" t="s">
        <v>44</v>
      </c>
      <c r="Y8" s="5" t="s">
        <v>80</v>
      </c>
      <c r="Z8" s="6" t="s">
        <v>81</v>
      </c>
      <c r="AA8" s="18" t="s">
        <v>48</v>
      </c>
      <c r="AB8" s="5" t="s">
        <v>49</v>
      </c>
      <c r="AC8" s="5" t="s">
        <v>47</v>
      </c>
      <c r="AD8" s="5" t="s">
        <v>82</v>
      </c>
      <c r="AE8" s="6" t="s">
        <v>83</v>
      </c>
      <c r="AF8" s="4" t="s">
        <v>50</v>
      </c>
    </row>
    <row r="9" spans="1:32" ht="13.5">
      <c r="A9" s="21" t="s">
        <v>123</v>
      </c>
      <c r="B9" s="76" t="str">
        <f aca="true" t="shared" si="1" ref="B9:B14">IF(V9=1,"◎s",IF(W9=1,"○s",IF(X9=1,"△s",IF(Y9=1,"(○s)",IF(Z9=1,"(△s)",IF(Z9=1,"◎w"," "))))))</f>
        <v> </v>
      </c>
      <c r="C9" s="76" t="str">
        <f aca="true" t="shared" si="2" ref="C9:C14">IF(AA9=1,"◎w",IF(AB9=1,"○w",IF(AC9=1,"△w",IF(AD9=1,"(○w)",IF(AE9=1,"(△w)",IF(AF9=1,"×"," "))))))</f>
        <v>×</v>
      </c>
      <c r="D9" s="68"/>
      <c r="E9" s="33" t="str">
        <f aca="true" t="shared" si="3" ref="E9:E14">IF(E$6-$C$6&gt;=3,"s",IF(E$6-$C$6&gt;=1,"+",IF(E$6-$C$6&gt;-1,"±",IF(E$6-$C$6&gt;-3,"-","w"))))</f>
        <v>±</v>
      </c>
      <c r="F9" s="69"/>
      <c r="G9" s="33" t="str">
        <f aca="true" t="shared" si="4" ref="G9:G14">IF(G$6-$C$6&gt;=3,"s",IF(G$6-$C$6&gt;=1,"+",IF(G$6-$C$6&gt;-1,"±",IF(G$6-$C$6&gt;-3,"-","w"))))</f>
        <v>+</v>
      </c>
      <c r="H9" s="69"/>
      <c r="I9" s="13"/>
      <c r="J9" s="68"/>
      <c r="K9" s="69"/>
      <c r="L9" s="69"/>
      <c r="M9" s="69"/>
      <c r="N9" s="34" t="str">
        <f aca="true" t="shared" si="5" ref="N9:N14">IF(N$6-$O$6&gt;=3,"s",IF(N$6-$O$6&gt;=1,"+",IF(N$6-$O$6&gt;-1,"±",IF(N$6-$O$6&gt;-3,"-","w"))))</f>
        <v>w</v>
      </c>
      <c r="Q9" s="22">
        <f aca="true" t="shared" si="6" ref="Q9:Q14">COUNTIF($D9:$N9,"s")</f>
        <v>0</v>
      </c>
      <c r="R9" s="12">
        <f aca="true" t="shared" si="7" ref="R9:R14">COUNTIF($D9:$N9,"+")</f>
        <v>1</v>
      </c>
      <c r="S9" s="22">
        <f aca="true" t="shared" si="8" ref="S9:S14">COUNTIF($D9:$N9,"w")</f>
        <v>1</v>
      </c>
      <c r="T9" s="13">
        <f aca="true" t="shared" si="9" ref="T9:T14">COUNTIF($D9:$N9,"-")</f>
        <v>0</v>
      </c>
      <c r="U9" s="13">
        <f aca="true" t="shared" si="10" ref="U9:U14">COUNTIF($D9:$N9,"±")</f>
        <v>1</v>
      </c>
      <c r="V9" s="93">
        <f aca="true" t="shared" si="11" ref="V9:V14">IF(Q9&gt;=2,IF(S9+T9=0,1,0),0)</f>
        <v>0</v>
      </c>
      <c r="W9" s="91">
        <f aca="true" t="shared" si="12" ref="W9:W14">IF(R9&gt;=1,IF(Q9=1,IF(S9+T9=0,1,0),0),0)</f>
        <v>0</v>
      </c>
      <c r="X9" s="91">
        <f aca="true" t="shared" si="13" ref="X9:X14">IF(R9&gt;=2,IF(Q9+S9+T9=0,1,0),0)</f>
        <v>0</v>
      </c>
      <c r="Y9" s="91">
        <f aca="true" t="shared" si="14" ref="Y9:Y14">IF(Q9=1,IF(R9+S9+T9=0,1,0),0)</f>
        <v>0</v>
      </c>
      <c r="Z9" s="92">
        <f aca="true" t="shared" si="15" ref="Z9:Z14">IF(R9=1,IF(Q9+S9+T9=0,1,0),0)</f>
        <v>0</v>
      </c>
      <c r="AA9" s="93">
        <f aca="true" t="shared" si="16" ref="AA9:AA14">IF(S9&gt;=2,IF(Q9+R9=0,1,0),0)</f>
        <v>0</v>
      </c>
      <c r="AB9" s="15">
        <f aca="true" t="shared" si="17" ref="AB9:AB14">IF(T9&gt;=1,IF(S9=1,IF(Q9+R9=0,1,0),0),0)</f>
        <v>0</v>
      </c>
      <c r="AC9" s="91">
        <f aca="true" t="shared" si="18" ref="AC9:AC14">IF(T9&gt;=2,IF(Q9+R9+S9=0,1,0),0)</f>
        <v>0</v>
      </c>
      <c r="AD9" s="91">
        <f aca="true" t="shared" si="19" ref="AD9:AD14">IF(S9=1,IF(Q9+R9+T9=0,1,0),0)</f>
        <v>0</v>
      </c>
      <c r="AE9" s="91">
        <f aca="true" t="shared" si="20" ref="AE9:AE14">IF(T9=1,IF(Q9+R9+S9=0,1,0),0)</f>
        <v>0</v>
      </c>
      <c r="AF9" s="21">
        <f aca="true" t="shared" si="21" ref="AF9:AF14">IF(V9+W9+X9+Y9+Z9+AA9+AB9+AC9+AD9+AE9=0,1,0)</f>
        <v>1</v>
      </c>
    </row>
    <row r="10" spans="1:32" ht="13.5">
      <c r="A10" s="19" t="s">
        <v>124</v>
      </c>
      <c r="B10" s="71" t="str">
        <f t="shared" si="1"/>
        <v> </v>
      </c>
      <c r="C10" s="71" t="str">
        <f t="shared" si="2"/>
        <v>×</v>
      </c>
      <c r="D10" s="67"/>
      <c r="E10" s="27" t="str">
        <f t="shared" si="3"/>
        <v>±</v>
      </c>
      <c r="F10" s="66"/>
      <c r="G10" s="27" t="str">
        <f t="shared" si="4"/>
        <v>+</v>
      </c>
      <c r="H10" s="66"/>
      <c r="I10" s="29"/>
      <c r="J10" s="67"/>
      <c r="K10" s="66"/>
      <c r="L10" s="66"/>
      <c r="M10" s="66"/>
      <c r="N10" s="35" t="str">
        <f t="shared" si="5"/>
        <v>w</v>
      </c>
      <c r="Q10" s="28">
        <f t="shared" si="6"/>
        <v>0</v>
      </c>
      <c r="R10" s="20">
        <f t="shared" si="7"/>
        <v>1</v>
      </c>
      <c r="S10" s="28">
        <f t="shared" si="8"/>
        <v>1</v>
      </c>
      <c r="T10" s="29">
        <f t="shared" si="9"/>
        <v>0</v>
      </c>
      <c r="U10" s="29">
        <f t="shared" si="10"/>
        <v>1</v>
      </c>
      <c r="V10" s="14">
        <f t="shared" si="11"/>
        <v>0</v>
      </c>
      <c r="W10" s="15">
        <f t="shared" si="12"/>
        <v>0</v>
      </c>
      <c r="X10" s="15">
        <f t="shared" si="13"/>
        <v>0</v>
      </c>
      <c r="Y10" s="15">
        <f t="shared" si="14"/>
        <v>0</v>
      </c>
      <c r="Z10" s="16">
        <f t="shared" si="15"/>
        <v>0</v>
      </c>
      <c r="AA10" s="14">
        <f t="shared" si="16"/>
        <v>0</v>
      </c>
      <c r="AB10" s="15">
        <f t="shared" si="17"/>
        <v>0</v>
      </c>
      <c r="AC10" s="15">
        <f t="shared" si="18"/>
        <v>0</v>
      </c>
      <c r="AD10" s="15">
        <f t="shared" si="19"/>
        <v>0</v>
      </c>
      <c r="AE10" s="15">
        <f t="shared" si="20"/>
        <v>0</v>
      </c>
      <c r="AF10" s="19">
        <f t="shared" si="21"/>
        <v>1</v>
      </c>
    </row>
    <row r="11" spans="1:32" ht="13.5">
      <c r="A11" s="19" t="s">
        <v>125</v>
      </c>
      <c r="B11" s="71" t="str">
        <f t="shared" si="1"/>
        <v> </v>
      </c>
      <c r="C11" s="71" t="str">
        <f t="shared" si="2"/>
        <v>×</v>
      </c>
      <c r="D11" s="67"/>
      <c r="E11" s="27" t="str">
        <f t="shared" si="3"/>
        <v>±</v>
      </c>
      <c r="F11" s="66"/>
      <c r="G11" s="27" t="str">
        <f t="shared" si="4"/>
        <v>+</v>
      </c>
      <c r="H11" s="66"/>
      <c r="I11" s="16"/>
      <c r="J11" s="67"/>
      <c r="K11" s="66"/>
      <c r="L11" s="66"/>
      <c r="M11" s="66"/>
      <c r="N11" s="35" t="str">
        <f t="shared" si="5"/>
        <v>w</v>
      </c>
      <c r="Q11" s="28">
        <f t="shared" si="6"/>
        <v>0</v>
      </c>
      <c r="R11" s="20">
        <f t="shared" si="7"/>
        <v>1</v>
      </c>
      <c r="S11" s="28">
        <f t="shared" si="8"/>
        <v>1</v>
      </c>
      <c r="T11" s="29">
        <f t="shared" si="9"/>
        <v>0</v>
      </c>
      <c r="U11" s="29">
        <f t="shared" si="10"/>
        <v>1</v>
      </c>
      <c r="V11" s="14">
        <f t="shared" si="11"/>
        <v>0</v>
      </c>
      <c r="W11" s="15">
        <f t="shared" si="12"/>
        <v>0</v>
      </c>
      <c r="X11" s="15">
        <f t="shared" si="13"/>
        <v>0</v>
      </c>
      <c r="Y11" s="15">
        <f t="shared" si="14"/>
        <v>0</v>
      </c>
      <c r="Z11" s="16">
        <f t="shared" si="15"/>
        <v>0</v>
      </c>
      <c r="AA11" s="14">
        <f t="shared" si="16"/>
        <v>0</v>
      </c>
      <c r="AB11" s="15">
        <f t="shared" si="17"/>
        <v>0</v>
      </c>
      <c r="AC11" s="15">
        <f t="shared" si="18"/>
        <v>0</v>
      </c>
      <c r="AD11" s="15">
        <f t="shared" si="19"/>
        <v>0</v>
      </c>
      <c r="AE11" s="15">
        <f t="shared" si="20"/>
        <v>0</v>
      </c>
      <c r="AF11" s="19">
        <f t="shared" si="21"/>
        <v>1</v>
      </c>
    </row>
    <row r="12" spans="1:32" ht="13.5">
      <c r="A12" s="19" t="s">
        <v>126</v>
      </c>
      <c r="B12" s="71" t="str">
        <f t="shared" si="1"/>
        <v> </v>
      </c>
      <c r="C12" s="71" t="str">
        <f t="shared" si="2"/>
        <v>×</v>
      </c>
      <c r="D12" s="63"/>
      <c r="E12" s="27" t="str">
        <f t="shared" si="3"/>
        <v>±</v>
      </c>
      <c r="F12" s="25"/>
      <c r="G12" s="27" t="str">
        <f t="shared" si="4"/>
        <v>+</v>
      </c>
      <c r="H12" s="25"/>
      <c r="I12" s="16"/>
      <c r="J12" s="63"/>
      <c r="K12" s="25"/>
      <c r="L12" s="25"/>
      <c r="M12" s="25"/>
      <c r="N12" s="35" t="str">
        <f t="shared" si="5"/>
        <v>w</v>
      </c>
      <c r="Q12" s="28">
        <f t="shared" si="6"/>
        <v>0</v>
      </c>
      <c r="R12" s="20">
        <f t="shared" si="7"/>
        <v>1</v>
      </c>
      <c r="S12" s="28">
        <f t="shared" si="8"/>
        <v>1</v>
      </c>
      <c r="T12" s="29">
        <f t="shared" si="9"/>
        <v>0</v>
      </c>
      <c r="U12" s="29">
        <f t="shared" si="10"/>
        <v>1</v>
      </c>
      <c r="V12" s="14">
        <f t="shared" si="11"/>
        <v>0</v>
      </c>
      <c r="W12" s="15">
        <f t="shared" si="12"/>
        <v>0</v>
      </c>
      <c r="X12" s="15">
        <f t="shared" si="13"/>
        <v>0</v>
      </c>
      <c r="Y12" s="15">
        <f t="shared" si="14"/>
        <v>0</v>
      </c>
      <c r="Z12" s="16">
        <f t="shared" si="15"/>
        <v>0</v>
      </c>
      <c r="AA12" s="14">
        <f t="shared" si="16"/>
        <v>0</v>
      </c>
      <c r="AB12" s="15">
        <f t="shared" si="17"/>
        <v>0</v>
      </c>
      <c r="AC12" s="15">
        <f t="shared" si="18"/>
        <v>0</v>
      </c>
      <c r="AD12" s="15">
        <f t="shared" si="19"/>
        <v>0</v>
      </c>
      <c r="AE12" s="15">
        <f t="shared" si="20"/>
        <v>0</v>
      </c>
      <c r="AF12" s="19">
        <f t="shared" si="21"/>
        <v>1</v>
      </c>
    </row>
    <row r="13" spans="1:32" ht="13.5">
      <c r="A13" s="47" t="s">
        <v>127</v>
      </c>
      <c r="B13" s="72" t="str">
        <f t="shared" si="1"/>
        <v> </v>
      </c>
      <c r="C13" s="72" t="str">
        <f t="shared" si="2"/>
        <v>×</v>
      </c>
      <c r="D13" s="63"/>
      <c r="E13" s="27" t="str">
        <f t="shared" si="3"/>
        <v>±</v>
      </c>
      <c r="F13" s="25"/>
      <c r="G13" s="27" t="str">
        <f t="shared" si="4"/>
        <v>+</v>
      </c>
      <c r="H13" s="25"/>
      <c r="I13" s="16"/>
      <c r="J13" s="63"/>
      <c r="K13" s="25"/>
      <c r="L13" s="25"/>
      <c r="M13" s="25"/>
      <c r="N13" s="35" t="str">
        <f t="shared" si="5"/>
        <v>w</v>
      </c>
      <c r="Q13" s="28">
        <f t="shared" si="6"/>
        <v>0</v>
      </c>
      <c r="R13" s="20">
        <f t="shared" si="7"/>
        <v>1</v>
      </c>
      <c r="S13" s="28">
        <f t="shared" si="8"/>
        <v>1</v>
      </c>
      <c r="T13" s="29">
        <f t="shared" si="9"/>
        <v>0</v>
      </c>
      <c r="U13" s="29">
        <f t="shared" si="10"/>
        <v>1</v>
      </c>
      <c r="V13" s="14">
        <f t="shared" si="11"/>
        <v>0</v>
      </c>
      <c r="W13" s="15">
        <f t="shared" si="12"/>
        <v>0</v>
      </c>
      <c r="X13" s="15">
        <f t="shared" si="13"/>
        <v>0</v>
      </c>
      <c r="Y13" s="15">
        <f t="shared" si="14"/>
        <v>0</v>
      </c>
      <c r="Z13" s="16">
        <f t="shared" si="15"/>
        <v>0</v>
      </c>
      <c r="AA13" s="14">
        <f t="shared" si="16"/>
        <v>0</v>
      </c>
      <c r="AB13" s="15">
        <f t="shared" si="17"/>
        <v>0</v>
      </c>
      <c r="AC13" s="15">
        <f t="shared" si="18"/>
        <v>0</v>
      </c>
      <c r="AD13" s="15">
        <f t="shared" si="19"/>
        <v>0</v>
      </c>
      <c r="AE13" s="15">
        <f t="shared" si="20"/>
        <v>0</v>
      </c>
      <c r="AF13" s="19">
        <f t="shared" si="21"/>
        <v>1</v>
      </c>
    </row>
    <row r="14" spans="1:32" ht="13.5">
      <c r="A14" s="54" t="s">
        <v>128</v>
      </c>
      <c r="B14" s="73" t="str">
        <f t="shared" si="1"/>
        <v> </v>
      </c>
      <c r="C14" s="73" t="str">
        <f t="shared" si="2"/>
        <v>×</v>
      </c>
      <c r="D14" s="44"/>
      <c r="E14" s="31" t="str">
        <f t="shared" si="3"/>
        <v>±</v>
      </c>
      <c r="F14" s="36"/>
      <c r="G14" s="31" t="str">
        <f t="shared" si="4"/>
        <v>+</v>
      </c>
      <c r="H14" s="36"/>
      <c r="I14" s="84"/>
      <c r="J14" s="44"/>
      <c r="K14" s="36"/>
      <c r="L14" s="36"/>
      <c r="M14" s="36"/>
      <c r="N14" s="43" t="str">
        <f t="shared" si="5"/>
        <v>w</v>
      </c>
      <c r="Q14" s="30">
        <f t="shared" si="6"/>
        <v>0</v>
      </c>
      <c r="R14" s="8">
        <f t="shared" si="7"/>
        <v>1</v>
      </c>
      <c r="S14" s="30">
        <f t="shared" si="8"/>
        <v>1</v>
      </c>
      <c r="T14" s="9">
        <f t="shared" si="9"/>
        <v>0</v>
      </c>
      <c r="U14" s="9">
        <f t="shared" si="10"/>
        <v>1</v>
      </c>
      <c r="V14" s="2">
        <f t="shared" si="11"/>
        <v>0</v>
      </c>
      <c r="W14" s="74">
        <f t="shared" si="12"/>
        <v>0</v>
      </c>
      <c r="X14" s="74">
        <f t="shared" si="13"/>
        <v>0</v>
      </c>
      <c r="Y14" s="74">
        <f t="shared" si="14"/>
        <v>0</v>
      </c>
      <c r="Z14" s="75">
        <f t="shared" si="15"/>
        <v>0</v>
      </c>
      <c r="AA14" s="2">
        <f t="shared" si="16"/>
        <v>0</v>
      </c>
      <c r="AB14" s="74">
        <f t="shared" si="17"/>
        <v>0</v>
      </c>
      <c r="AC14" s="74">
        <f t="shared" si="18"/>
        <v>0</v>
      </c>
      <c r="AD14" s="74">
        <f t="shared" si="19"/>
        <v>0</v>
      </c>
      <c r="AE14" s="74">
        <f t="shared" si="20"/>
        <v>0</v>
      </c>
      <c r="AF14" s="3">
        <f t="shared" si="21"/>
        <v>1</v>
      </c>
    </row>
    <row r="15" spans="1:31" ht="13.5">
      <c r="A15" s="1" t="s">
        <v>43</v>
      </c>
      <c r="B15" s="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Q15" s="11"/>
      <c r="R15" s="11"/>
      <c r="S15" s="11"/>
      <c r="T15" s="11"/>
      <c r="U15" s="11"/>
      <c r="Y15" s="15"/>
      <c r="AD15" s="15"/>
      <c r="AE15" s="15"/>
    </row>
    <row r="16" spans="1:32" ht="13.5">
      <c r="A16" s="90" t="s">
        <v>34</v>
      </c>
      <c r="B16" s="4" t="s">
        <v>84</v>
      </c>
      <c r="C16" s="4" t="s">
        <v>85</v>
      </c>
      <c r="D16" s="18" t="s">
        <v>2</v>
      </c>
      <c r="E16" s="5" t="s">
        <v>58</v>
      </c>
      <c r="F16" s="5" t="s">
        <v>9</v>
      </c>
      <c r="G16" s="5" t="s">
        <v>7</v>
      </c>
      <c r="H16" s="5" t="s">
        <v>10</v>
      </c>
      <c r="I16" s="6" t="s">
        <v>5</v>
      </c>
      <c r="J16" s="22" t="s">
        <v>17</v>
      </c>
      <c r="K16" s="12" t="s">
        <v>19</v>
      </c>
      <c r="L16" s="12" t="s">
        <v>21</v>
      </c>
      <c r="M16" s="12" t="s">
        <v>23</v>
      </c>
      <c r="N16" s="13" t="s">
        <v>25</v>
      </c>
      <c r="Q16" s="18" t="s">
        <v>52</v>
      </c>
      <c r="R16" s="5" t="s">
        <v>53</v>
      </c>
      <c r="S16" s="18" t="s">
        <v>54</v>
      </c>
      <c r="T16" s="6" t="s">
        <v>55</v>
      </c>
      <c r="U16" s="6" t="str">
        <f>"±"</f>
        <v>±</v>
      </c>
      <c r="V16" s="18" t="s">
        <v>45</v>
      </c>
      <c r="W16" s="5" t="s">
        <v>46</v>
      </c>
      <c r="X16" s="5" t="s">
        <v>44</v>
      </c>
      <c r="Y16" s="5" t="s">
        <v>80</v>
      </c>
      <c r="Z16" s="6" t="s">
        <v>81</v>
      </c>
      <c r="AA16" s="18" t="s">
        <v>48</v>
      </c>
      <c r="AB16" s="5" t="s">
        <v>49</v>
      </c>
      <c r="AC16" s="5" t="s">
        <v>47</v>
      </c>
      <c r="AD16" s="5" t="s">
        <v>82</v>
      </c>
      <c r="AE16" s="6" t="s">
        <v>83</v>
      </c>
      <c r="AF16" s="4" t="s">
        <v>50</v>
      </c>
    </row>
    <row r="17" spans="1:32" ht="13.5">
      <c r="A17" s="19" t="s">
        <v>135</v>
      </c>
      <c r="B17" s="76" t="str">
        <f aca="true" t="shared" si="22" ref="B17:B29">IF(V17=1,"◎s",IF(W17=1,"○s",IF(X17=1,"△s",IF(Y17=1,"(○s)",IF(Z17=1,"(△s)",IF(Z17=1,"◎w"," "))))))</f>
        <v> </v>
      </c>
      <c r="C17" s="76" t="str">
        <f aca="true" t="shared" si="23" ref="C17:C29">IF(AA17=1,"◎w",IF(AB17=1,"○w",IF(AC17=1,"△w",IF(AD17=1,"(○w)",IF(AE17=1,"(△w)",IF(AF17=1,"×"," "))))))</f>
        <v>×</v>
      </c>
      <c r="D17" s="45"/>
      <c r="E17" s="33" t="str">
        <f>IF(E$6-$C$6&gt;=3,"s",IF(E$6-$C$6&gt;=1,"+",IF(E$6-$C$6&gt;-1,"±",IF(E$6-$C$6&gt;-3,"-","w"))))</f>
        <v>±</v>
      </c>
      <c r="F17" s="91"/>
      <c r="G17" s="91"/>
      <c r="H17" s="12"/>
      <c r="I17" s="34" t="str">
        <f>IF(I$6-$C$6&gt;=3,"s",IF(I$6-$C$6&gt;=1,"+",IF(I$6-$C$6&gt;-1,"±",IF(I$6-$C$6&gt;-3,"-","w"))))</f>
        <v>-</v>
      </c>
      <c r="J17" s="40" t="str">
        <f>IF(J$6-$O$6&gt;=3,"s",IF(J$6-$O$6&gt;=1,"+",IF(J$6-$O$6&gt;-1,"±",IF(J$6-$O$6&gt;-3,"-","w"))))</f>
        <v>-</v>
      </c>
      <c r="K17" s="33" t="str">
        <f>IF(K$6-$O$6&gt;=3,"s",IF(K$6-$O$6&gt;=1,"+",IF(K$6-$O$6&gt;-1,"±",IF(K$6-$O$6&gt;-3,"-","w"))))</f>
        <v>±</v>
      </c>
      <c r="L17" s="33" t="str">
        <f>IF(L$6-$O$6&gt;=3,"s",IF(L$6-$O$6&gt;=1,"+",IF(L$6-$O$6&gt;-1,"±",IF(L$6-$O$6&gt;-3,"-","w"))))</f>
        <v>s</v>
      </c>
      <c r="M17" s="33" t="str">
        <f>IF(M$6-$O$6&gt;=3,"s",IF(M$6-$O$6&gt;=1,"+",IF(M$6-$O$6&gt;-1,"±",IF(M$6-$O$6&gt;-3,"-","w"))))</f>
        <v>+</v>
      </c>
      <c r="N17" s="92"/>
      <c r="Q17" s="22">
        <f aca="true" t="shared" si="24" ref="Q17:Q25">COUNTIF($D17:$N17,"s")</f>
        <v>1</v>
      </c>
      <c r="R17" s="12">
        <f aca="true" t="shared" si="25" ref="R17:R25">COUNTIF($D17:$N17,"+")</f>
        <v>1</v>
      </c>
      <c r="S17" s="22">
        <f aca="true" t="shared" si="26" ref="S17:S25">COUNTIF($D17:$N17,"w")</f>
        <v>0</v>
      </c>
      <c r="T17" s="13">
        <f aca="true" t="shared" si="27" ref="T17:T25">COUNTIF($D17:$N17,"-")</f>
        <v>2</v>
      </c>
      <c r="U17" s="13">
        <f aca="true" t="shared" si="28" ref="U17:U25">COUNTIF($D17:$N17,"±")</f>
        <v>2</v>
      </c>
      <c r="V17" s="93">
        <f aca="true" t="shared" si="29" ref="V17:V25">IF(Q17&gt;=2,IF(S17+T17=0,1,0),0)</f>
        <v>0</v>
      </c>
      <c r="W17" s="91">
        <f aca="true" t="shared" si="30" ref="W17:W29">IF(R17&gt;=1,IF(Q17=1,IF(S17+T17=0,1,0),0),0)</f>
        <v>0</v>
      </c>
      <c r="X17" s="91">
        <f aca="true" t="shared" si="31" ref="X17:X25">IF(R17&gt;=2,IF(Q17+S17+T17=0,1,0),0)</f>
        <v>0</v>
      </c>
      <c r="Y17" s="91">
        <f aca="true" t="shared" si="32" ref="Y17:Y29">IF(Q17=1,IF(R17+S17+T17=0,1,0),0)</f>
        <v>0</v>
      </c>
      <c r="Z17" s="92">
        <f aca="true" t="shared" si="33" ref="Z17:Z25">IF(R17=1,IF(Q17+S17+T17=0,1,0),0)</f>
        <v>0</v>
      </c>
      <c r="AA17" s="93">
        <f aca="true" t="shared" si="34" ref="AA17:AA25">IF(S17&gt;=2,IF(Q17+R17=0,1,0),0)</f>
        <v>0</v>
      </c>
      <c r="AB17" s="15">
        <f aca="true" t="shared" si="35" ref="AB17:AB29">IF(T17&gt;=1,IF(S17=1,IF(Q17+R17=0,1,0),0),0)</f>
        <v>0</v>
      </c>
      <c r="AC17" s="91">
        <f aca="true" t="shared" si="36" ref="AC17:AC25">IF(T17&gt;=2,IF(Q17+R17+S17=0,1,0),0)</f>
        <v>0</v>
      </c>
      <c r="AD17" s="91">
        <f aca="true" t="shared" si="37" ref="AD17:AD25">IF(S17=1,IF(Q17+R17+T17=0,1,0),0)</f>
        <v>0</v>
      </c>
      <c r="AE17" s="91">
        <f aca="true" t="shared" si="38" ref="AE17:AE25">IF(T17=1,IF(Q17+R17+S17=0,1,0),0)</f>
        <v>0</v>
      </c>
      <c r="AF17" s="21">
        <f aca="true" t="shared" si="39" ref="AF17:AF25">IF(V17+W17+X17+Y17+Z17+AA17+AB17+AC17+AD17+AE17=0,1,0)</f>
        <v>1</v>
      </c>
    </row>
    <row r="18" spans="1:32" ht="13.5">
      <c r="A18" s="62" t="s">
        <v>136</v>
      </c>
      <c r="B18" s="71" t="str">
        <f t="shared" si="22"/>
        <v> </v>
      </c>
      <c r="C18" s="71" t="str">
        <f t="shared" si="23"/>
        <v>○w</v>
      </c>
      <c r="D18" s="63"/>
      <c r="E18" s="27" t="str">
        <f>IF(E$6-$C$6&gt;=3,"s",IF(E$6-$C$6&gt;=1,"+",IF(E$6-$C$6&gt;-1,"±",IF(E$6-$C$6&gt;-3,"-","w"))))</f>
        <v>±</v>
      </c>
      <c r="F18" s="25"/>
      <c r="G18" s="25"/>
      <c r="H18" s="15"/>
      <c r="I18" s="29"/>
      <c r="J18" s="41" t="str">
        <f>IF(J$6-$O$6&gt;=3,"s",IF(J$6-$O$6&gt;=1,"+",IF(J$6-$O$6&gt;-1,"±",IF(J$6-$O$6&gt;-3,"-","w"))))</f>
        <v>-</v>
      </c>
      <c r="K18" s="15"/>
      <c r="L18" s="15"/>
      <c r="M18" s="15"/>
      <c r="N18" s="35" t="str">
        <f>IF(N$6-$O$6&gt;=3,"s",IF(N$6-$O$6&gt;=1,"+",IF(N$6-$O$6&gt;-1,"±",IF(N$6-$O$6&gt;-3,"-","w"))))</f>
        <v>w</v>
      </c>
      <c r="Q18" s="28">
        <f t="shared" si="24"/>
        <v>0</v>
      </c>
      <c r="R18" s="20">
        <f t="shared" si="25"/>
        <v>0</v>
      </c>
      <c r="S18" s="28">
        <f t="shared" si="26"/>
        <v>1</v>
      </c>
      <c r="T18" s="29">
        <f t="shared" si="27"/>
        <v>1</v>
      </c>
      <c r="U18" s="29">
        <f t="shared" si="28"/>
        <v>1</v>
      </c>
      <c r="V18" s="14">
        <f t="shared" si="29"/>
        <v>0</v>
      </c>
      <c r="W18" s="15">
        <f t="shared" si="30"/>
        <v>0</v>
      </c>
      <c r="X18" s="15">
        <f t="shared" si="31"/>
        <v>0</v>
      </c>
      <c r="Y18" s="15">
        <f t="shared" si="32"/>
        <v>0</v>
      </c>
      <c r="Z18" s="16">
        <f t="shared" si="33"/>
        <v>0</v>
      </c>
      <c r="AA18" s="14">
        <f t="shared" si="34"/>
        <v>0</v>
      </c>
      <c r="AB18" s="15">
        <f t="shared" si="35"/>
        <v>1</v>
      </c>
      <c r="AC18" s="15">
        <f t="shared" si="36"/>
        <v>0</v>
      </c>
      <c r="AD18" s="15">
        <f t="shared" si="37"/>
        <v>0</v>
      </c>
      <c r="AE18" s="15">
        <f t="shared" si="38"/>
        <v>0</v>
      </c>
      <c r="AF18" s="19">
        <f t="shared" si="39"/>
        <v>0</v>
      </c>
    </row>
    <row r="19" spans="1:32" ht="13.5">
      <c r="A19" s="47" t="s">
        <v>137</v>
      </c>
      <c r="B19" s="72" t="str">
        <f t="shared" si="22"/>
        <v> </v>
      </c>
      <c r="C19" s="72" t="str">
        <f t="shared" si="23"/>
        <v>×</v>
      </c>
      <c r="D19" s="14"/>
      <c r="E19" s="27" t="str">
        <f>IF(E$6-$C$6&gt;=3,"s",IF(E$6-$C$6&gt;=1,"+",IF(E$6-$C$6&gt;-1,"±",IF(E$6-$C$6&gt;-3,"-","w"))))</f>
        <v>±</v>
      </c>
      <c r="F19" s="15"/>
      <c r="G19" s="27" t="str">
        <f>IF(G$6-$C$6&gt;=3,"s",IF(G$6-$C$6&gt;=1,"+",IF(G$6-$C$6&gt;-1,"±",IF(G$6-$C$6&gt;-3,"-","w"))))</f>
        <v>+</v>
      </c>
      <c r="H19" s="15"/>
      <c r="I19" s="16"/>
      <c r="J19" s="41" t="str">
        <f>IF(J$6-$O$6&gt;=3,"s",IF(J$6-$O$6&gt;=1,"+",IF(J$6-$O$6&gt;-1,"±",IF(J$6-$O$6&gt;-3,"-","w"))))</f>
        <v>-</v>
      </c>
      <c r="K19" s="15"/>
      <c r="L19" s="15"/>
      <c r="M19" s="15"/>
      <c r="N19" s="35" t="str">
        <f>IF(N$6-$O$6&gt;=3,"s",IF(N$6-$O$6&gt;=1,"+",IF(N$6-$O$6&gt;-1,"±",IF(N$6-$O$6&gt;-3,"-","w"))))</f>
        <v>w</v>
      </c>
      <c r="Q19" s="28">
        <f t="shared" si="24"/>
        <v>0</v>
      </c>
      <c r="R19" s="20">
        <f t="shared" si="25"/>
        <v>1</v>
      </c>
      <c r="S19" s="28">
        <f t="shared" si="26"/>
        <v>1</v>
      </c>
      <c r="T19" s="29">
        <f t="shared" si="27"/>
        <v>1</v>
      </c>
      <c r="U19" s="29">
        <f t="shared" si="28"/>
        <v>1</v>
      </c>
      <c r="V19" s="14">
        <f t="shared" si="29"/>
        <v>0</v>
      </c>
      <c r="W19" s="15">
        <f t="shared" si="30"/>
        <v>0</v>
      </c>
      <c r="X19" s="15">
        <f t="shared" si="31"/>
        <v>0</v>
      </c>
      <c r="Y19" s="15">
        <f t="shared" si="32"/>
        <v>0</v>
      </c>
      <c r="Z19" s="16">
        <f t="shared" si="33"/>
        <v>0</v>
      </c>
      <c r="AA19" s="14">
        <f t="shared" si="34"/>
        <v>0</v>
      </c>
      <c r="AB19" s="15">
        <f t="shared" si="35"/>
        <v>0</v>
      </c>
      <c r="AC19" s="15">
        <f t="shared" si="36"/>
        <v>0</v>
      </c>
      <c r="AD19" s="15">
        <f t="shared" si="37"/>
        <v>0</v>
      </c>
      <c r="AE19" s="15">
        <f t="shared" si="38"/>
        <v>0</v>
      </c>
      <c r="AF19" s="19">
        <f t="shared" si="39"/>
        <v>1</v>
      </c>
    </row>
    <row r="20" spans="1:32" ht="13.5">
      <c r="A20" s="19" t="s">
        <v>138</v>
      </c>
      <c r="B20" s="71" t="str">
        <f t="shared" si="22"/>
        <v> </v>
      </c>
      <c r="C20" s="71" t="str">
        <f t="shared" si="23"/>
        <v>×</v>
      </c>
      <c r="D20" s="14"/>
      <c r="E20" s="15"/>
      <c r="F20" s="27" t="str">
        <f>IF(F$6-$C$6&gt;=3,"s",IF(F$6-$C$6&gt;=1,"+",IF(F$6-$C$6&gt;-1,"±",IF(F$6-$C$6&gt;-3,"-","w"))))</f>
        <v>±</v>
      </c>
      <c r="G20" s="15"/>
      <c r="H20" s="15"/>
      <c r="I20" s="35" t="str">
        <f>IF(I$6-$C$6&gt;=3,"s",IF(I$6-$C$6&gt;=1,"+",IF(I$6-$C$6&gt;-1,"±",IF(I$6-$C$6&gt;-3,"-","w"))))</f>
        <v>-</v>
      </c>
      <c r="J20" s="14"/>
      <c r="K20" s="15"/>
      <c r="L20" s="27" t="str">
        <f>IF(L$6-$O$6&gt;=3,"s",IF(L$6-$O$6&gt;=1,"+",IF(L$6-$O$6&gt;-1,"±",IF(L$6-$O$6&gt;-3,"-","w"))))</f>
        <v>s</v>
      </c>
      <c r="M20" s="15"/>
      <c r="N20" s="16"/>
      <c r="Q20" s="28">
        <f t="shared" si="24"/>
        <v>1</v>
      </c>
      <c r="R20" s="20">
        <f t="shared" si="25"/>
        <v>0</v>
      </c>
      <c r="S20" s="28">
        <f t="shared" si="26"/>
        <v>0</v>
      </c>
      <c r="T20" s="29">
        <f t="shared" si="27"/>
        <v>1</v>
      </c>
      <c r="U20" s="29">
        <f t="shared" si="28"/>
        <v>1</v>
      </c>
      <c r="V20" s="14">
        <f t="shared" si="29"/>
        <v>0</v>
      </c>
      <c r="W20" s="15">
        <f t="shared" si="30"/>
        <v>0</v>
      </c>
      <c r="X20" s="15">
        <f t="shared" si="31"/>
        <v>0</v>
      </c>
      <c r="Y20" s="15">
        <f t="shared" si="32"/>
        <v>0</v>
      </c>
      <c r="Z20" s="16">
        <f t="shared" si="33"/>
        <v>0</v>
      </c>
      <c r="AA20" s="14">
        <f t="shared" si="34"/>
        <v>0</v>
      </c>
      <c r="AB20" s="15">
        <f t="shared" si="35"/>
        <v>0</v>
      </c>
      <c r="AC20" s="15">
        <f t="shared" si="36"/>
        <v>0</v>
      </c>
      <c r="AD20" s="15">
        <f t="shared" si="37"/>
        <v>0</v>
      </c>
      <c r="AE20" s="15">
        <f t="shared" si="38"/>
        <v>0</v>
      </c>
      <c r="AF20" s="19">
        <f t="shared" si="39"/>
        <v>1</v>
      </c>
    </row>
    <row r="21" spans="1:32" ht="13.5">
      <c r="A21" s="19" t="s">
        <v>139</v>
      </c>
      <c r="B21" s="71" t="str">
        <f t="shared" si="22"/>
        <v> </v>
      </c>
      <c r="C21" s="71" t="str">
        <f t="shared" si="23"/>
        <v>×</v>
      </c>
      <c r="D21" s="14"/>
      <c r="E21" s="15"/>
      <c r="F21" s="15"/>
      <c r="G21" s="15"/>
      <c r="H21" s="15"/>
      <c r="I21" s="35" t="str">
        <f>IF(I$6-$C$6&gt;=3,"s",IF(I$6-$C$6&gt;=1,"+",IF(I$6-$C$6&gt;-1,"±",IF(I$6-$C$6&gt;-3,"-","w"))))</f>
        <v>-</v>
      </c>
      <c r="J21" s="14"/>
      <c r="K21" s="15"/>
      <c r="L21" s="27" t="str">
        <f>IF(L$6-$O$6&gt;=3,"s",IF(L$6-$O$6&gt;=1,"+",IF(L$6-$O$6&gt;-1,"±",IF(L$6-$O$6&gt;-3,"-","w"))))</f>
        <v>s</v>
      </c>
      <c r="M21" s="15"/>
      <c r="N21" s="16"/>
      <c r="Q21" s="28">
        <f t="shared" si="24"/>
        <v>1</v>
      </c>
      <c r="R21" s="20">
        <f t="shared" si="25"/>
        <v>0</v>
      </c>
      <c r="S21" s="28">
        <f t="shared" si="26"/>
        <v>0</v>
      </c>
      <c r="T21" s="29">
        <f t="shared" si="27"/>
        <v>1</v>
      </c>
      <c r="U21" s="29">
        <f t="shared" si="28"/>
        <v>0</v>
      </c>
      <c r="V21" s="14">
        <f t="shared" si="29"/>
        <v>0</v>
      </c>
      <c r="W21" s="15">
        <f t="shared" si="30"/>
        <v>0</v>
      </c>
      <c r="X21" s="15">
        <f t="shared" si="31"/>
        <v>0</v>
      </c>
      <c r="Y21" s="15">
        <f t="shared" si="32"/>
        <v>0</v>
      </c>
      <c r="Z21" s="16">
        <f t="shared" si="33"/>
        <v>0</v>
      </c>
      <c r="AA21" s="14">
        <f t="shared" si="34"/>
        <v>0</v>
      </c>
      <c r="AB21" s="15">
        <f t="shared" si="35"/>
        <v>0</v>
      </c>
      <c r="AC21" s="15">
        <f t="shared" si="36"/>
        <v>0</v>
      </c>
      <c r="AD21" s="15">
        <f t="shared" si="37"/>
        <v>0</v>
      </c>
      <c r="AE21" s="15">
        <f t="shared" si="38"/>
        <v>0</v>
      </c>
      <c r="AF21" s="19">
        <f t="shared" si="39"/>
        <v>1</v>
      </c>
    </row>
    <row r="22" spans="1:32" ht="13.5">
      <c r="A22" s="19" t="s">
        <v>141</v>
      </c>
      <c r="B22" s="71" t="str">
        <f t="shared" si="22"/>
        <v> </v>
      </c>
      <c r="C22" s="71" t="str">
        <f t="shared" si="23"/>
        <v>△w</v>
      </c>
      <c r="D22" s="41" t="str">
        <f>IF(D$6-$C$6&gt;=3,"s",IF(D$6-$C$6&gt;=1,"+",IF(D$6-$C$6&gt;-1,"±",IF(D$6-$C$6&gt;-3,"-","w"))))</f>
        <v>-</v>
      </c>
      <c r="E22" s="15"/>
      <c r="F22" s="15"/>
      <c r="G22" s="15"/>
      <c r="H22" s="15"/>
      <c r="I22" s="16"/>
      <c r="J22" s="41" t="str">
        <f>IF(J$6-$O$6&gt;=3,"s",IF(J$6-$O$6&gt;=1,"+",IF(J$6-$O$6&gt;-1,"±",IF(J$6-$O$6&gt;-3,"-","w"))))</f>
        <v>-</v>
      </c>
      <c r="K22" s="15"/>
      <c r="L22" s="15"/>
      <c r="M22" s="15"/>
      <c r="N22" s="16"/>
      <c r="Q22" s="28">
        <f t="shared" si="24"/>
        <v>0</v>
      </c>
      <c r="R22" s="20">
        <f t="shared" si="25"/>
        <v>0</v>
      </c>
      <c r="S22" s="28">
        <f t="shared" si="26"/>
        <v>0</v>
      </c>
      <c r="T22" s="29">
        <f t="shared" si="27"/>
        <v>2</v>
      </c>
      <c r="U22" s="29">
        <f t="shared" si="28"/>
        <v>0</v>
      </c>
      <c r="V22" s="14">
        <f t="shared" si="29"/>
        <v>0</v>
      </c>
      <c r="W22" s="15">
        <f t="shared" si="30"/>
        <v>0</v>
      </c>
      <c r="X22" s="15">
        <f t="shared" si="31"/>
        <v>0</v>
      </c>
      <c r="Y22" s="15">
        <f t="shared" si="32"/>
        <v>0</v>
      </c>
      <c r="Z22" s="16">
        <f t="shared" si="33"/>
        <v>0</v>
      </c>
      <c r="AA22" s="14">
        <f t="shared" si="34"/>
        <v>0</v>
      </c>
      <c r="AB22" s="15">
        <f t="shared" si="35"/>
        <v>0</v>
      </c>
      <c r="AC22" s="15">
        <f t="shared" si="36"/>
        <v>1</v>
      </c>
      <c r="AD22" s="15">
        <f t="shared" si="37"/>
        <v>0</v>
      </c>
      <c r="AE22" s="15">
        <f t="shared" si="38"/>
        <v>0</v>
      </c>
      <c r="AF22" s="19">
        <f t="shared" si="39"/>
        <v>0</v>
      </c>
    </row>
    <row r="23" spans="1:32" ht="13.5">
      <c r="A23" s="19" t="s">
        <v>140</v>
      </c>
      <c r="B23" s="71" t="str">
        <f t="shared" si="22"/>
        <v>(○s)</v>
      </c>
      <c r="C23" s="71" t="str">
        <f t="shared" si="23"/>
        <v> </v>
      </c>
      <c r="D23" s="14"/>
      <c r="E23" s="15"/>
      <c r="F23" s="15"/>
      <c r="G23" s="15"/>
      <c r="H23" s="27" t="str">
        <f>IF(H$6-$C$6&gt;=3,"s",IF(H$6-$C$6&gt;=1,"+",IF(H$6-$C$6&gt;-1,"±",IF(H$6-$C$6&gt;-3,"-","w"))))</f>
        <v>s</v>
      </c>
      <c r="I23" s="16"/>
      <c r="J23" s="14"/>
      <c r="K23" s="27" t="str">
        <f>IF(K$6-$O$6&gt;=3,"s",IF(K$6-$O$6&gt;=1,"+",IF(K$6-$O$6&gt;-1,"±",IF(K$6-$O$6&gt;-3,"-","w"))))</f>
        <v>±</v>
      </c>
      <c r="L23" s="15"/>
      <c r="M23" s="15"/>
      <c r="N23" s="16"/>
      <c r="Q23" s="28">
        <f t="shared" si="24"/>
        <v>1</v>
      </c>
      <c r="R23" s="20">
        <f t="shared" si="25"/>
        <v>0</v>
      </c>
      <c r="S23" s="28">
        <f t="shared" si="26"/>
        <v>0</v>
      </c>
      <c r="T23" s="29">
        <f t="shared" si="27"/>
        <v>0</v>
      </c>
      <c r="U23" s="29">
        <f t="shared" si="28"/>
        <v>1</v>
      </c>
      <c r="V23" s="14">
        <f t="shared" si="29"/>
        <v>0</v>
      </c>
      <c r="W23" s="15">
        <f t="shared" si="30"/>
        <v>0</v>
      </c>
      <c r="X23" s="15">
        <f t="shared" si="31"/>
        <v>0</v>
      </c>
      <c r="Y23" s="15">
        <f t="shared" si="32"/>
        <v>1</v>
      </c>
      <c r="Z23" s="16">
        <f t="shared" si="33"/>
        <v>0</v>
      </c>
      <c r="AA23" s="14">
        <f t="shared" si="34"/>
        <v>0</v>
      </c>
      <c r="AB23" s="15">
        <f t="shared" si="35"/>
        <v>0</v>
      </c>
      <c r="AC23" s="15">
        <f t="shared" si="36"/>
        <v>0</v>
      </c>
      <c r="AD23" s="15">
        <f t="shared" si="37"/>
        <v>0</v>
      </c>
      <c r="AE23" s="15">
        <f t="shared" si="38"/>
        <v>0</v>
      </c>
      <c r="AF23" s="19">
        <f t="shared" si="39"/>
        <v>0</v>
      </c>
    </row>
    <row r="24" spans="1:32" ht="13.5">
      <c r="A24" s="19" t="s">
        <v>129</v>
      </c>
      <c r="B24" s="71" t="str">
        <f t="shared" si="22"/>
        <v>(○s)</v>
      </c>
      <c r="C24" s="71" t="str">
        <f t="shared" si="23"/>
        <v> </v>
      </c>
      <c r="D24" s="14"/>
      <c r="E24" s="15"/>
      <c r="F24" s="15"/>
      <c r="G24" s="15"/>
      <c r="H24" s="27" t="str">
        <f>IF(H$6-$C$6&gt;=3,"s",IF(H$6-$C$6&gt;=1,"+",IF(H$6-$C$6&gt;-1,"±",IF(H$6-$C$6&gt;-3,"-","w"))))</f>
        <v>s</v>
      </c>
      <c r="I24" s="16"/>
      <c r="J24" s="14"/>
      <c r="K24" s="27" t="str">
        <f>IF(K$6-$O$6&gt;=3,"s",IF(K$6-$O$6&gt;=1,"+",IF(K$6-$O$6&gt;-1,"±",IF(K$6-$O$6&gt;-3,"-","w"))))</f>
        <v>±</v>
      </c>
      <c r="L24" s="15"/>
      <c r="M24" s="15"/>
      <c r="N24" s="16"/>
      <c r="Q24" s="28">
        <f t="shared" si="24"/>
        <v>1</v>
      </c>
      <c r="R24" s="20">
        <f t="shared" si="25"/>
        <v>0</v>
      </c>
      <c r="S24" s="28">
        <f t="shared" si="26"/>
        <v>0</v>
      </c>
      <c r="T24" s="29">
        <f t="shared" si="27"/>
        <v>0</v>
      </c>
      <c r="U24" s="29">
        <f t="shared" si="28"/>
        <v>1</v>
      </c>
      <c r="V24" s="14">
        <f t="shared" si="29"/>
        <v>0</v>
      </c>
      <c r="W24" s="15">
        <f t="shared" si="30"/>
        <v>0</v>
      </c>
      <c r="X24" s="15">
        <f t="shared" si="31"/>
        <v>0</v>
      </c>
      <c r="Y24" s="15">
        <f t="shared" si="32"/>
        <v>1</v>
      </c>
      <c r="Z24" s="16">
        <f t="shared" si="33"/>
        <v>0</v>
      </c>
      <c r="AA24" s="14">
        <f t="shared" si="34"/>
        <v>0</v>
      </c>
      <c r="AB24" s="15">
        <f t="shared" si="35"/>
        <v>0</v>
      </c>
      <c r="AC24" s="15">
        <f t="shared" si="36"/>
        <v>0</v>
      </c>
      <c r="AD24" s="15">
        <f t="shared" si="37"/>
        <v>0</v>
      </c>
      <c r="AE24" s="15">
        <f t="shared" si="38"/>
        <v>0</v>
      </c>
      <c r="AF24" s="19">
        <f t="shared" si="39"/>
        <v>0</v>
      </c>
    </row>
    <row r="25" spans="1:32" ht="13.5">
      <c r="A25" s="19" t="s">
        <v>130</v>
      </c>
      <c r="B25" s="71" t="str">
        <f t="shared" si="22"/>
        <v> </v>
      </c>
      <c r="C25" s="71" t="str">
        <f t="shared" si="23"/>
        <v>△w</v>
      </c>
      <c r="D25" s="14"/>
      <c r="E25" s="15"/>
      <c r="F25" s="15"/>
      <c r="G25" s="15"/>
      <c r="H25" s="15"/>
      <c r="I25" s="35" t="str">
        <f>IF(I$6-$C$6&gt;=3,"s",IF(I$6-$C$6&gt;=1,"+",IF(I$6-$C$6&gt;-1,"±",IF(I$6-$C$6&gt;-3,"-","w"))))</f>
        <v>-</v>
      </c>
      <c r="J25" s="41" t="str">
        <f>IF(J$6-$O$6&gt;=3,"s",IF(J$6-$O$6&gt;=1,"+",IF(J$6-$O$6&gt;-1,"±",IF(J$6-$O$6&gt;-3,"-","w"))))</f>
        <v>-</v>
      </c>
      <c r="K25" s="27" t="str">
        <f>IF(K$6-$O$6&gt;=3,"s",IF(K$6-$O$6&gt;=1,"+",IF(K$6-$O$6&gt;-1,"±",IF(K$6-$O$6&gt;-3,"-","w"))))</f>
        <v>±</v>
      </c>
      <c r="L25" s="15"/>
      <c r="M25" s="15"/>
      <c r="N25" s="16"/>
      <c r="Q25" s="28">
        <f t="shared" si="24"/>
        <v>0</v>
      </c>
      <c r="R25" s="20">
        <f t="shared" si="25"/>
        <v>0</v>
      </c>
      <c r="S25" s="28">
        <f t="shared" si="26"/>
        <v>0</v>
      </c>
      <c r="T25" s="29">
        <f t="shared" si="27"/>
        <v>2</v>
      </c>
      <c r="U25" s="29">
        <f t="shared" si="28"/>
        <v>1</v>
      </c>
      <c r="V25" s="14">
        <f t="shared" si="29"/>
        <v>0</v>
      </c>
      <c r="W25" s="15">
        <f t="shared" si="30"/>
        <v>0</v>
      </c>
      <c r="X25" s="15">
        <f t="shared" si="31"/>
        <v>0</v>
      </c>
      <c r="Y25" s="15">
        <f t="shared" si="32"/>
        <v>0</v>
      </c>
      <c r="Z25" s="16">
        <f t="shared" si="33"/>
        <v>0</v>
      </c>
      <c r="AA25" s="14">
        <f t="shared" si="34"/>
        <v>0</v>
      </c>
      <c r="AB25" s="15">
        <f t="shared" si="35"/>
        <v>0</v>
      </c>
      <c r="AC25" s="15">
        <f t="shared" si="36"/>
        <v>1</v>
      </c>
      <c r="AD25" s="15">
        <f t="shared" si="37"/>
        <v>0</v>
      </c>
      <c r="AE25" s="15">
        <f t="shared" si="38"/>
        <v>0</v>
      </c>
      <c r="AF25" s="19">
        <f t="shared" si="39"/>
        <v>0</v>
      </c>
    </row>
    <row r="26" spans="1:32" ht="13.5">
      <c r="A26" s="19" t="s">
        <v>131</v>
      </c>
      <c r="B26" s="71" t="str">
        <f t="shared" si="22"/>
        <v> </v>
      </c>
      <c r="C26" s="71" t="str">
        <f t="shared" si="23"/>
        <v>×</v>
      </c>
      <c r="D26" s="14"/>
      <c r="E26" s="15"/>
      <c r="F26" s="15"/>
      <c r="G26" s="27" t="str">
        <f>IF(G$6-$C$6&gt;=3,"s",IF(G$6-$C$6&gt;=1,"+",IF(G$6-$C$6&gt;-1,"±",IF(G$6-$C$6&gt;-3,"-","w"))))</f>
        <v>+</v>
      </c>
      <c r="H26" s="27" t="str">
        <f>IF(H$6-$C$6&gt;=3,"s",IF(H$6-$C$6&gt;=1,"+",IF(H$6-$C$6&gt;-1,"±",IF(H$6-$C$6&gt;-3,"-","w"))))</f>
        <v>s</v>
      </c>
      <c r="I26" s="35" t="str">
        <f>IF(I$6-$C$6&gt;=3,"s",IF(I$6-$C$6&gt;=1,"+",IF(I$6-$C$6&gt;-1,"±",IF(I$6-$C$6&gt;-3,"-","w"))))</f>
        <v>-</v>
      </c>
      <c r="J26" s="14"/>
      <c r="K26" s="27" t="str">
        <f>IF(K$6-$O$6&gt;=3,"s",IF(K$6-$O$6&gt;=1,"+",IF(K$6-$O$6&gt;-1,"±",IF(K$6-$O$6&gt;-3,"-","w"))))</f>
        <v>±</v>
      </c>
      <c r="L26" s="15"/>
      <c r="M26" s="27" t="str">
        <f>IF(M$6-$O$6&gt;=3,"s",IF(M$6-$O$6&gt;=1,"+",IF(M$6-$O$6&gt;-1,"±",IF(M$6-$O$6&gt;-3,"-","w"))))</f>
        <v>+</v>
      </c>
      <c r="N26" s="16"/>
      <c r="Q26" s="28">
        <f>COUNTIF($D26:$N26,"s")</f>
        <v>1</v>
      </c>
      <c r="R26" s="20">
        <f>COUNTIF($D26:$N26,"+")</f>
        <v>2</v>
      </c>
      <c r="S26" s="28">
        <f>COUNTIF($D26:$N26,"w")</f>
        <v>0</v>
      </c>
      <c r="T26" s="29">
        <f>COUNTIF($D26:$N26,"-")</f>
        <v>1</v>
      </c>
      <c r="U26" s="29">
        <f>COUNTIF($D26:$N26,"±")</f>
        <v>1</v>
      </c>
      <c r="V26" s="14">
        <f>IF(Q26&gt;=2,IF(S26+T26=0,1,0),0)</f>
        <v>0</v>
      </c>
      <c r="W26" s="15">
        <f t="shared" si="30"/>
        <v>0</v>
      </c>
      <c r="X26" s="15">
        <f>IF(R26&gt;=2,IF(Q26+S26+T26=0,1,0),0)</f>
        <v>0</v>
      </c>
      <c r="Y26" s="15">
        <f t="shared" si="32"/>
        <v>0</v>
      </c>
      <c r="Z26" s="16">
        <f>IF(R26=1,IF(Q26+S26+T26=0,1,0),0)</f>
        <v>0</v>
      </c>
      <c r="AA26" s="14">
        <f>IF(S26&gt;=2,IF(Q26+R26=0,1,0),0)</f>
        <v>0</v>
      </c>
      <c r="AB26" s="15">
        <f t="shared" si="35"/>
        <v>0</v>
      </c>
      <c r="AC26" s="15">
        <f>IF(T26&gt;=2,IF(Q26+R26+S26=0,1,0),0)</f>
        <v>0</v>
      </c>
      <c r="AD26" s="15">
        <f>IF(S26=1,IF(Q26+R26+T26=0,1,0),0)</f>
        <v>0</v>
      </c>
      <c r="AE26" s="15">
        <f>IF(T26=1,IF(Q26+R26+S26=0,1,0),0)</f>
        <v>0</v>
      </c>
      <c r="AF26" s="19">
        <f>IF(V26+W26+X26+Y26+Z26+AA26+AB26+AC26+AD26+AE26=0,1,0)</f>
        <v>1</v>
      </c>
    </row>
    <row r="27" spans="1:32" ht="13.5">
      <c r="A27" s="47" t="s">
        <v>132</v>
      </c>
      <c r="B27" s="72" t="str">
        <f t="shared" si="22"/>
        <v> </v>
      </c>
      <c r="C27" s="72" t="str">
        <f t="shared" si="23"/>
        <v>△w</v>
      </c>
      <c r="D27" s="41" t="str">
        <f>IF(D$6-$C$6&gt;=3,"s",IF(D$6-$C$6&gt;=1,"+",IF(D$6-$C$6&gt;-1,"±",IF(D$6-$C$6&gt;-3,"-","w"))))</f>
        <v>-</v>
      </c>
      <c r="E27" s="64"/>
      <c r="F27" s="15"/>
      <c r="G27" s="64"/>
      <c r="H27" s="66"/>
      <c r="I27" s="65"/>
      <c r="J27" s="41" t="str">
        <f>IF(J$6-$O$6&gt;=3,"s",IF(J$6-$O$6&gt;=1,"+",IF(J$6-$O$6&gt;-1,"±",IF(J$6-$O$6&gt;-3,"-","w"))))</f>
        <v>-</v>
      </c>
      <c r="K27" s="15"/>
      <c r="L27" s="15"/>
      <c r="M27" s="15"/>
      <c r="N27" s="16"/>
      <c r="Q27" s="28">
        <f>COUNTIF($D27:$N27,"s")</f>
        <v>0</v>
      </c>
      <c r="R27" s="20">
        <f>COUNTIF($D27:$N27,"+")</f>
        <v>0</v>
      </c>
      <c r="S27" s="28">
        <f>COUNTIF($D27:$N27,"w")</f>
        <v>0</v>
      </c>
      <c r="T27" s="29">
        <f>COUNTIF($D27:$N27,"-")</f>
        <v>2</v>
      </c>
      <c r="U27" s="29">
        <f>COUNTIF($D27:$N27,"±")</f>
        <v>0</v>
      </c>
      <c r="V27" s="14">
        <f>IF(Q27&gt;=2,IF(S27+T27=0,1,0),0)</f>
        <v>0</v>
      </c>
      <c r="W27" s="15">
        <f t="shared" si="30"/>
        <v>0</v>
      </c>
      <c r="X27" s="15">
        <f>IF(R27&gt;=2,IF(Q27+S27+T27=0,1,0),0)</f>
        <v>0</v>
      </c>
      <c r="Y27" s="15">
        <f t="shared" si="32"/>
        <v>0</v>
      </c>
      <c r="Z27" s="16">
        <f>IF(R27=1,IF(Q27+S27+T27=0,1,0),0)</f>
        <v>0</v>
      </c>
      <c r="AA27" s="14">
        <f>IF(S27&gt;=2,IF(Q27+R27=0,1,0),0)</f>
        <v>0</v>
      </c>
      <c r="AB27" s="15">
        <f t="shared" si="35"/>
        <v>0</v>
      </c>
      <c r="AC27" s="15">
        <f>IF(T27&gt;=2,IF(Q27+R27+S27=0,1,0),0)</f>
        <v>1</v>
      </c>
      <c r="AD27" s="15">
        <f>IF(S27=1,IF(Q27+R27+T27=0,1,0),0)</f>
        <v>0</v>
      </c>
      <c r="AE27" s="15">
        <f>IF(T27=1,IF(Q27+R27+S27=0,1,0),0)</f>
        <v>0</v>
      </c>
      <c r="AF27" s="19">
        <f>IF(V27+W27+X27+Y27+Z27+AA27+AB27+AC27+AD27+AE27=0,1,0)</f>
        <v>0</v>
      </c>
    </row>
    <row r="28" spans="1:32" ht="13.5">
      <c r="A28" s="47" t="s">
        <v>133</v>
      </c>
      <c r="B28" s="72" t="str">
        <f t="shared" si="22"/>
        <v> </v>
      </c>
      <c r="C28" s="72" t="str">
        <f t="shared" si="23"/>
        <v>×</v>
      </c>
      <c r="D28" s="41" t="str">
        <f>IF(D$6-$C$6&gt;=3,"s",IF(D$6-$C$6&gt;=1,"+",IF(D$6-$C$6&gt;-1,"±",IF(D$6-$C$6&gt;-3,"-","w"))))</f>
        <v>-</v>
      </c>
      <c r="E28" s="64"/>
      <c r="F28" s="27" t="str">
        <f>IF(F$6-$C$6&gt;=3,"s",IF(F$6-$C$6&gt;=1,"+",IF(F$6-$C$6&gt;-1,"±",IF(F$6-$C$6&gt;-3,"-","w"))))</f>
        <v>±</v>
      </c>
      <c r="G28" s="15"/>
      <c r="H28" s="27" t="str">
        <f>IF(H$6-$C$6&gt;=3,"s",IF(H$6-$C$6&gt;=1,"+",IF(H$6-$C$6&gt;-1,"±",IF(H$6-$C$6&gt;-3,"-","w"))))</f>
        <v>s</v>
      </c>
      <c r="I28" s="65"/>
      <c r="J28" s="14"/>
      <c r="K28" s="27" t="str">
        <f>IF(K$6-$O$6&gt;=3,"s",IF(K$6-$O$6&gt;=1,"+",IF(K$6-$O$6&gt;-1,"±",IF(K$6-$O$6&gt;-3,"-","w"))))</f>
        <v>±</v>
      </c>
      <c r="L28" s="15"/>
      <c r="M28" s="15"/>
      <c r="N28" s="16"/>
      <c r="Q28" s="28">
        <f>COUNTIF($D28:$N28,"s")</f>
        <v>1</v>
      </c>
      <c r="R28" s="20">
        <f>COUNTIF($D28:$N28,"+")</f>
        <v>0</v>
      </c>
      <c r="S28" s="28">
        <f>COUNTIF($D28:$N28,"w")</f>
        <v>0</v>
      </c>
      <c r="T28" s="29">
        <f>COUNTIF($D28:$N28,"-")</f>
        <v>1</v>
      </c>
      <c r="U28" s="29">
        <f>COUNTIF($D28:$N28,"±")</f>
        <v>2</v>
      </c>
      <c r="V28" s="14">
        <f>IF(Q28&gt;=2,IF(S28+T28=0,1,0),0)</f>
        <v>0</v>
      </c>
      <c r="W28" s="15">
        <f t="shared" si="30"/>
        <v>0</v>
      </c>
      <c r="X28" s="15">
        <f>IF(R28&gt;=2,IF(Q28+S28+T28=0,1,0),0)</f>
        <v>0</v>
      </c>
      <c r="Y28" s="15">
        <f t="shared" si="32"/>
        <v>0</v>
      </c>
      <c r="Z28" s="16">
        <f>IF(R28=1,IF(Q28+S28+T28=0,1,0),0)</f>
        <v>0</v>
      </c>
      <c r="AA28" s="14">
        <f>IF(S28&gt;=2,IF(Q28+R28=0,1,0),0)</f>
        <v>0</v>
      </c>
      <c r="AB28" s="15">
        <f t="shared" si="35"/>
        <v>0</v>
      </c>
      <c r="AC28" s="15">
        <f>IF(T28&gt;=2,IF(Q28+R28+S28=0,1,0),0)</f>
        <v>0</v>
      </c>
      <c r="AD28" s="15">
        <f>IF(S28=1,IF(Q28+R28+T28=0,1,0),0)</f>
        <v>0</v>
      </c>
      <c r="AE28" s="15">
        <f>IF(T28=1,IF(Q28+R28+S28=0,1,0),0)</f>
        <v>0</v>
      </c>
      <c r="AF28" s="19">
        <f>IF(V28+W28+X28+Y28+Z28+AA28+AB28+AC28+AD28+AE28=0,1,0)</f>
        <v>1</v>
      </c>
    </row>
    <row r="29" spans="1:32" ht="13.5">
      <c r="A29" s="54" t="s">
        <v>134</v>
      </c>
      <c r="B29" s="73" t="str">
        <f t="shared" si="22"/>
        <v> </v>
      </c>
      <c r="C29" s="73" t="str">
        <f t="shared" si="23"/>
        <v>×</v>
      </c>
      <c r="D29" s="53"/>
      <c r="E29" s="31" t="str">
        <f>IF(E$6-$C$6&gt;=3,"s",IF(E$6-$C$6&gt;=1,"+",IF(E$6-$C$6&gt;-1,"±",IF(E$6-$C$6&gt;-3,"-","w"))))</f>
        <v>±</v>
      </c>
      <c r="F29" s="74"/>
      <c r="G29" s="61"/>
      <c r="H29" s="31" t="str">
        <f>IF(H$6-$C$6&gt;=3,"s",IF(H$6-$C$6&gt;=1,"+",IF(H$6-$C$6&gt;-1,"±",IF(H$6-$C$6&gt;-3,"-","w"))))</f>
        <v>s</v>
      </c>
      <c r="I29" s="43" t="str">
        <f>IF(I$6-$C$6&gt;=3,"s",IF(I$6-$C$6&gt;=1,"+",IF(I$6-$C$6&gt;-1,"±",IF(I$6-$C$6&gt;-3,"-","w"))))</f>
        <v>-</v>
      </c>
      <c r="J29" s="42" t="str">
        <f>IF(J$6-$O$6&gt;=3,"s",IF(J$6-$O$6&gt;=1,"+",IF(J$6-$O$6&gt;-1,"±",IF(J$6-$O$6&gt;-3,"-","w"))))</f>
        <v>-</v>
      </c>
      <c r="K29" s="74"/>
      <c r="L29" s="74"/>
      <c r="M29" s="74"/>
      <c r="N29" s="75"/>
      <c r="Q29" s="30">
        <f>COUNTIF($D29:$N29,"s")</f>
        <v>1</v>
      </c>
      <c r="R29" s="8">
        <f>COUNTIF($D29:$N29,"+")</f>
        <v>0</v>
      </c>
      <c r="S29" s="30">
        <f>COUNTIF($D29:$N29,"w")</f>
        <v>0</v>
      </c>
      <c r="T29" s="9">
        <f>COUNTIF($D29:$N29,"-")</f>
        <v>2</v>
      </c>
      <c r="U29" s="9">
        <f>COUNTIF($D29:$N29,"±")</f>
        <v>1</v>
      </c>
      <c r="V29" s="2">
        <f>IF(Q29&gt;=2,IF(S29+T29=0,1,0),0)</f>
        <v>0</v>
      </c>
      <c r="W29" s="74">
        <f t="shared" si="30"/>
        <v>0</v>
      </c>
      <c r="X29" s="74">
        <f>IF(R29&gt;=2,IF(Q29+S29+T29=0,1,0),0)</f>
        <v>0</v>
      </c>
      <c r="Y29" s="74">
        <f t="shared" si="32"/>
        <v>0</v>
      </c>
      <c r="Z29" s="75">
        <f>IF(R29=1,IF(Q29+S29+T29=0,1,0),0)</f>
        <v>0</v>
      </c>
      <c r="AA29" s="2">
        <f>IF(S29&gt;=2,IF(Q29+R29=0,1,0),0)</f>
        <v>0</v>
      </c>
      <c r="AB29" s="74">
        <f t="shared" si="35"/>
        <v>0</v>
      </c>
      <c r="AC29" s="74">
        <f>IF(T29&gt;=2,IF(Q29+R29+S29=0,1,0),0)</f>
        <v>0</v>
      </c>
      <c r="AD29" s="74">
        <f>IF(S29=1,IF(Q29+R29+T29=0,1,0),0)</f>
        <v>0</v>
      </c>
      <c r="AE29" s="74">
        <f>IF(T29=1,IF(Q29+R29+S29=0,1,0),0)</f>
        <v>0</v>
      </c>
      <c r="AF29" s="3">
        <f>IF(V29+W29+X29+Y29+Z29+AA29+AB29+AC29+AD29+AE29=0,1,0)</f>
        <v>1</v>
      </c>
    </row>
  </sheetData>
  <sheetProtection/>
  <printOptions/>
  <pageMargins left="0.787" right="0.787" top="0.984" bottom="0.984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9.00390625" style="11" customWidth="1"/>
    <col min="2" max="2" width="39.75390625" style="0" customWidth="1"/>
    <col min="3" max="3" width="3.125" style="0" customWidth="1"/>
    <col min="4" max="4" width="5.00390625" style="0" customWidth="1"/>
    <col min="5" max="5" width="6.25390625" style="0" customWidth="1"/>
    <col min="6" max="6" width="6.50390625" style="0" customWidth="1"/>
    <col min="7" max="7" width="75.375" style="0" customWidth="1"/>
  </cols>
  <sheetData>
    <row r="1" ht="13.5">
      <c r="A1" s="99" t="s">
        <v>143</v>
      </c>
    </row>
    <row r="3" spans="1:10" ht="13.5">
      <c r="A3" s="5" t="s">
        <v>144</v>
      </c>
      <c r="B3" s="5" t="s">
        <v>115</v>
      </c>
      <c r="C3" s="99"/>
      <c r="D3" s="5" t="s">
        <v>106</v>
      </c>
      <c r="E3" s="87" t="s">
        <v>150</v>
      </c>
      <c r="F3" s="5"/>
      <c r="G3" s="5" t="s">
        <v>115</v>
      </c>
      <c r="H3" s="11"/>
      <c r="I3" s="11"/>
      <c r="J3" s="11"/>
    </row>
    <row r="4" spans="1:7" ht="13.5">
      <c r="A4" s="11" t="s">
        <v>145</v>
      </c>
      <c r="B4" t="s">
        <v>151</v>
      </c>
      <c r="D4" s="85" t="s">
        <v>107</v>
      </c>
      <c r="E4" s="20" t="s">
        <v>45</v>
      </c>
      <c r="F4" s="20" t="s">
        <v>48</v>
      </c>
      <c r="G4" s="15" t="s">
        <v>116</v>
      </c>
    </row>
    <row r="5" spans="1:7" ht="13.5">
      <c r="A5" s="11" t="s">
        <v>146</v>
      </c>
      <c r="B5" t="s">
        <v>152</v>
      </c>
      <c r="D5" s="85" t="s">
        <v>108</v>
      </c>
      <c r="E5" s="20" t="s">
        <v>46</v>
      </c>
      <c r="F5" s="20" t="s">
        <v>49</v>
      </c>
      <c r="G5" s="15" t="s">
        <v>117</v>
      </c>
    </row>
    <row r="6" spans="1:7" ht="13.5">
      <c r="A6" s="85" t="s">
        <v>147</v>
      </c>
      <c r="B6" t="s">
        <v>153</v>
      </c>
      <c r="D6" s="85" t="s">
        <v>109</v>
      </c>
      <c r="E6" s="20" t="s">
        <v>44</v>
      </c>
      <c r="F6" s="20" t="s">
        <v>47</v>
      </c>
      <c r="G6" s="15" t="s">
        <v>118</v>
      </c>
    </row>
    <row r="7" spans="1:7" ht="13.5">
      <c r="A7" s="85" t="s">
        <v>148</v>
      </c>
      <c r="B7" t="s">
        <v>154</v>
      </c>
      <c r="D7" s="86" t="s">
        <v>110</v>
      </c>
      <c r="E7" s="20" t="s">
        <v>113</v>
      </c>
      <c r="F7" s="20" t="s">
        <v>82</v>
      </c>
      <c r="G7" s="15" t="s">
        <v>119</v>
      </c>
    </row>
    <row r="8" spans="1:7" ht="13.5">
      <c r="A8" s="100" t="s">
        <v>149</v>
      </c>
      <c r="B8" s="74" t="s">
        <v>155</v>
      </c>
      <c r="D8" s="86" t="s">
        <v>111</v>
      </c>
      <c r="E8" s="20" t="s">
        <v>114</v>
      </c>
      <c r="F8" s="20" t="s">
        <v>83</v>
      </c>
      <c r="G8" s="15" t="s">
        <v>120</v>
      </c>
    </row>
    <row r="9" spans="1:7" ht="13.5">
      <c r="A9" s="85"/>
      <c r="D9" s="88" t="s">
        <v>112</v>
      </c>
      <c r="E9" s="8" t="s">
        <v>50</v>
      </c>
      <c r="F9" s="74"/>
      <c r="G9" s="89" t="s">
        <v>121</v>
      </c>
    </row>
    <row r="11" s="11" customFormat="1" ht="13.5"/>
    <row r="12" spans="1:2" ht="13.5">
      <c r="A12" s="70"/>
      <c r="B12" t="s">
        <v>51</v>
      </c>
    </row>
    <row r="13" ht="13.5">
      <c r="A13"/>
    </row>
    <row r="14" ht="13.5">
      <c r="A14" t="s">
        <v>56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kchun</dc:creator>
  <cp:keywords/>
  <dc:description/>
  <cp:lastModifiedBy>koumi</cp:lastModifiedBy>
  <cp:lastPrinted>2003-10-29T02:56:14Z</cp:lastPrinted>
  <dcterms:created xsi:type="dcterms:W3CDTF">2003-04-01T15:47:48Z</dcterms:created>
  <dcterms:modified xsi:type="dcterms:W3CDTF">2008-12-18T06:15:29Z</dcterms:modified>
  <cp:category/>
  <cp:version/>
  <cp:contentType/>
  <cp:contentStatus/>
</cp:coreProperties>
</file>