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nrky0\OneDrive\デスクトップ\"/>
    </mc:Choice>
  </mc:AlternateContent>
  <xr:revisionPtr revIDLastSave="0" documentId="13_ncr:1_{E216A1DC-D4CC-41E4-A18F-03C752F5E036}"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4" l="1"/>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18" i="4"/>
  <c r="O1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73" i="1"/>
  <c r="U73" i="1"/>
  <c r="T73" i="1"/>
  <c r="S73" i="1"/>
  <c r="C66" i="1"/>
  <c r="J80" i="2"/>
  <c r="I80" i="2"/>
  <c r="H80" i="2"/>
  <c r="G80" i="2"/>
  <c r="C66" i="2"/>
  <c r="B66" i="2"/>
  <c r="H80" i="1"/>
  <c r="G80" i="1"/>
  <c r="J80" i="1"/>
  <c r="I80" i="1"/>
  <c r="B66" i="1"/>
  <c r="H56" i="4" l="1"/>
  <c r="H10" i="4"/>
  <c r="H41" i="4"/>
  <c r="H12" i="4"/>
  <c r="H13" i="4" s="1"/>
  <c r="G82" i="2"/>
  <c r="G82" i="1"/>
  <c r="H42" i="4" l="1"/>
  <c r="H58" i="4" s="1"/>
  <c r="H62" i="4" s="1"/>
</calcChain>
</file>

<file path=xl/sharedStrings.xml><?xml version="1.0" encoding="utf-8"?>
<sst xmlns="http://schemas.openxmlformats.org/spreadsheetml/2006/main" count="582" uniqueCount="433">
  <si>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</si>
  <si>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</si>
  <si>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</si>
  <si>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</si>
  <si>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</si>
  <si>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</si>
  <si>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</si>
  <si>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</si>
  <si>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</si>
  <si>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</si>
  <si>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</si>
  <si>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</si>
  <si>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</si>
  <si>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</si>
  <si>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</si>
  <si>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</si>
  <si>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</si>
  <si>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</si>
  <si>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</si>
  <si>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</si>
  <si>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</si>
  <si>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</si>
  <si>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</si>
  <si>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</si>
  <si>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</si>
  <si>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</si>
  <si>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</si>
  <si>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</si>
  <si>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</si>
  <si>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</si>
  <si>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</si>
  <si>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</si>
  <si>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</si>
  <si>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</si>
  <si>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</si>
  <si>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</si>
  <si>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</si>
  <si>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</si>
  <si>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</si>
  <si>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</si>
  <si>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</si>
  <si>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</si>
  <si>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</si>
  <si>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</si>
  <si>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</si>
  <si>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</si>
  <si>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</si>
  <si>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</si>
  <si>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</si>
  <si>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</si>
  <si>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</si>
  <si>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</si>
  <si>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</si>
  <si>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</si>
  <si>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</si>
  <si>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</si>
  <si>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</si>
  <si>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</si>
  <si>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</si>
  <si>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</si>
  <si>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</si>
  <si>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</si>
  <si>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</si>
  <si>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</si>
  <si>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</si>
  <si>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</si>
  <si>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</si>
  <si>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</si>
  <si>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</si>
  <si>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</si>
  <si>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</si>
  <si>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</si>
  <si>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</si>
  <si>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</si>
  <si>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</si>
  <si>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</si>
  <si>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</si>
  <si>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</si>
  <si>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</si>
  <si>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</si>
  <si>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</si>
  <si>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</si>
  <si>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</si>
  <si>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</si>
  <si>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</si>
  <si>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</si>
  <si>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</si>
  <si>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</si>
  <si>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</si>
  <si>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</si>
  <si>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</si>
  <si>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</si>
  <si>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</si>
  <si>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</si>
  <si>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</si>
  <si>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</si>
  <si>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</si>
  <si>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</si>
  <si>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</si>
  <si>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</si>
  <si>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</si>
  <si>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</si>
  <si>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</si>
  <si>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</si>
  <si>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</si>
  <si>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</si>
  <si>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</si>
  <si>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</si>
  <si>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</si>
  <si>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</si>
  <si>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</si>
  <si>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</si>
  <si>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</si>
  <si>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</si>
  <si>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</si>
  <si>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</si>
  <si>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</si>
  <si>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</si>
  <si>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</si>
  <si>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</si>
  <si>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</si>
  <si>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</si>
  <si>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</si>
  <si>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</si>
  <si>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</si>
  <si>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</si>
  <si>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</si>
  <si>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</si>
  <si>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</si>
  <si>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</si>
  <si>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</si>
  <si>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</si>
  <si>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</si>
  <si>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</si>
  <si>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</si>
  <si>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</si>
  <si>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</si>
  <si>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</si>
  <si>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</si>
  <si>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</si>
  <si>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</si>
  <si>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</si>
  <si>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</si>
  <si>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</si>
  <si>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</si>
  <si>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</si>
  <si>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</si>
  <si>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</si>
  <si>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</si>
  <si>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</si>
  <si>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</si>
  <si>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</si>
  <si>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</si>
  <si>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</si>
  <si>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0" eb="3">
      <t>ミバライキン</t>
    </rPh>
    <rPh sb="4" eb="6">
      <t>フサイ</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</si>
  <si>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</si>
  <si>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</si>
  <si>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</si>
  <si>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</si>
  <si>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</si>
  <si>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</si>
  <si>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</si>
  <si>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</si>
  <si>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</si>
  <si>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</si>
  <si>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</si>
  <si>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0" eb="4">
      <t>キグビヒン</t>
    </rPh>
    <rPh sb="5" eb="9">
      <t>コテイシサン</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</si>
  <si>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</si>
  <si>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</si>
  <si>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</si>
  <si>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</si>
  <si>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</si>
  <si>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</si>
  <si>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</si>
  <si>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</si>
  <si>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</si>
  <si>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</si>
  <si>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</si>
  <si>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</si>
  <si>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</si>
  <si>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</si>
  <si>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</si>
  <si>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</si>
  <si>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</si>
  <si>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</si>
  <si>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</si>
  <si>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</si>
  <si>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</si>
  <si>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</si>
  <si>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</si>
  <si>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</si>
  <si>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</si>
  <si>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</si>
  <si>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</si>
  <si>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</si>
  <si>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</si>
  <si>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</si>
  <si>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</si>
  <si>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</si>
  <si>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</si>
  <si>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</si>
  <si>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</si>
  <si>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</si>
  <si>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</si>
  <si>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</si>
  <si>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</si>
  <si>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</si>
  <si>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</si>
  <si>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</si>
  <si>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</si>
  <si>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</si>
  <si>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</si>
  <si>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</si>
  <si>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</si>
  <si>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</si>
  <si>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借入金　支払利息を支払った日　納入終了日入力</t>
    <rPh sb="0" eb="3">
      <t>シャクニュウキン</t>
    </rPh>
    <rPh sb="4" eb="8">
      <t>シハライリソク</t>
    </rPh>
    <rPh sb="9" eb="11">
      <t>シハラ</t>
    </rPh>
    <rPh sb="13" eb="14">
      <t>ヒ</t>
    </rPh>
    <rPh sb="15" eb="22">
      <t>ノウニュウシュウリョウビニュウリョク</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</si>
  <si>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</si>
  <si>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</si>
  <si>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短期借入金を返した日　納入終了日入力</t>
    <rPh sb="0" eb="2">
      <t>タンキ</t>
    </rPh>
    <rPh sb="2" eb="5">
      <t>シャクニュウキン</t>
    </rPh>
    <rPh sb="6" eb="7">
      <t>カエ</t>
    </rPh>
    <rPh sb="9" eb="10">
      <t>ヒ</t>
    </rPh>
    <rPh sb="11" eb="18">
      <t>ノウニュウシュウリョウビニュウリョク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</si>
  <si>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</si>
  <si>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</si>
  <si>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</si>
  <si>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</si>
  <si>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</si>
  <si>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</si>
  <si>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</si>
  <si>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</si>
  <si>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</si>
  <si>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</si>
  <si>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</si>
  <si>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</si>
  <si>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</si>
  <si>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</si>
  <si>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</si>
  <si>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</si>
  <si>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</si>
  <si>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</si>
  <si>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借入金相殺　残高０円　利息費用普通預金ー500としてなっている</t>
    <rPh sb="3" eb="5">
      <t>ソウサイ</t>
    </rPh>
    <rPh sb="15" eb="19">
      <t>フツウヨキン</t>
    </rPh>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</si>
  <si>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</si>
  <si>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</si>
  <si>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</si>
  <si>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</si>
  <si>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</si>
  <si>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</si>
  <si>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</si>
  <si>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</si>
  <si>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</si>
  <si>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</si>
  <si>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</si>
  <si>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</si>
  <si>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</si>
  <si>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</si>
  <si>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</si>
  <si>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</si>
  <si>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</si>
  <si>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</si>
  <si>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</si>
  <si>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</si>
  <si>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</si>
  <si>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</si>
  <si>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</si>
  <si>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</si>
  <si>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</si>
  <si>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</si>
  <si>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</si>
  <si>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</si>
  <si>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</si>
  <si>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</si>
  <si>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</si>
  <si>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</si>
  <si>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</si>
  <si>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</si>
  <si>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</si>
  <si>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</si>
  <si>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</si>
  <si>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</si>
  <si>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</si>
  <si>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</si>
  <si>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</si>
  <si>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</si>
  <si>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</si>
  <si>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</si>
  <si>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</si>
  <si>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</si>
  <si>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</si>
  <si>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</si>
  <si>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</si>
  <si>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</si>
  <si>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</si>
  <si>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</si>
  <si>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</si>
  <si>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</si>
  <si>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</si>
  <si>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</si>
  <si>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</si>
  <si>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</si>
  <si>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</si>
  <si>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</si>
  <si>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</si>
  <si>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</si>
  <si>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</si>
  <si>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</si>
  <si>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</si>
  <si>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</si>
  <si>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</si>
  <si>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</si>
  <si>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</si>
  <si>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</si>
  <si>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</si>
  <si>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7のボタン</t>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</si>
  <si>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</si>
  <si>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</si>
  <si>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</si>
  <si>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</si>
  <si>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</si>
  <si>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</si>
  <si>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</si>
  <si>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</si>
  <si>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</si>
  <si>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</si>
  <si>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期末商品棚卸高</t>
    <rPh sb="0" eb="7">
      <t>キマツショウヒンタナオロシダカ</t>
    </rPh>
    <phoneticPr fontId="1"/>
  </si>
  <si>
    <t>経費</t>
    <rPh sb="0" eb="2">
      <t>ケイヒ</t>
    </rPh>
    <phoneticPr fontId="1"/>
  </si>
  <si>
    <t>雑費</t>
    <rPh sb="0" eb="2">
      <t>ザッピ</t>
    </rPh>
    <phoneticPr fontId="1"/>
  </si>
  <si>
    <t>各種引当金・準備金等</t>
    <rPh sb="0" eb="2">
      <t>カクシュ</t>
    </rPh>
    <rPh sb="2" eb="5">
      <t>ヒキアテキン</t>
    </rPh>
    <rPh sb="6" eb="9">
      <t>ジュンビキン</t>
    </rPh>
    <rPh sb="9" eb="10">
      <t>トウ</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</si>
  <si>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</si>
  <si>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</si>
  <si>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</si>
  <si>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青色控除額</t>
    <rPh sb="0" eb="2">
      <t>アオイロ</t>
    </rPh>
    <rPh sb="2" eb="5">
      <t>コウジョガク</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</si>
  <si>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</si>
  <si>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</si>
  <si>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</si>
  <si>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</si>
  <si>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</si>
  <si>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</si>
  <si>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</si>
  <si>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</si>
  <si>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</si>
  <si>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</si>
  <si>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</si>
  <si>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</si>
  <si>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</si>
  <si>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</si>
  <si>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</si>
  <si>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</si>
  <si>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</si>
  <si>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</si>
  <si>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</si>
  <si>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</si>
  <si>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</si>
  <si>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</si>
  <si>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</si>
  <si>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</si>
  <si>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</si>
  <si>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</si>
  <si>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</si>
  <si>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</si>
  <si>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</si>
  <si>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</si>
  <si>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</si>
  <si>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</si>
  <si>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</si>
  <si>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</si>
  <si>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</si>
  <si>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</si>
  <si>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</si>
  <si>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</si>
  <si>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</si>
  <si>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</si>
  <si>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</si>
  <si>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</si>
  <si>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</si>
  <si>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</si>
  <si>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</si>
  <si>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</si>
  <si>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</si>
  <si>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</si>
  <si>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</si>
  <si>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</si>
  <si>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</si>
  <si>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</si>
  <si>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</si>
  <si>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</si>
  <si>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</si>
  <si>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</si>
  <si>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</si>
  <si>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</si>
  <si>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</si>
  <si>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</si>
  <si>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</si>
  <si>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</si>
  <si>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</si>
  <si>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1売上</t>
    <rPh sb="1" eb="3">
      <t>ウリアゲ</t>
    </rPh>
    <phoneticPr fontId="1"/>
  </si>
  <si>
    <t>2仕入</t>
    <rPh sb="1" eb="3">
      <t>シイレ</t>
    </rPh>
    <phoneticPr fontId="1"/>
  </si>
  <si>
    <t>2023/01</t>
    <phoneticPr fontId="1"/>
  </si>
  <si>
    <t>2023/02</t>
  </si>
  <si>
    <t>2023/03</t>
  </si>
  <si>
    <t>2023/04</t>
  </si>
  <si>
    <t>2023/05</t>
  </si>
  <si>
    <t>2023/06</t>
  </si>
  <si>
    <t>2023/07</t>
  </si>
  <si>
    <t>2023/08</t>
  </si>
  <si>
    <t>2023/09</t>
  </si>
  <si>
    <t>2023/10</t>
  </si>
  <si>
    <t>2023/11</t>
  </si>
  <si>
    <t>2023/12</t>
  </si>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</sst>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_);\(&quot;¥&quot;#,##0\)"/>
    <numFmt numFmtId="177" formatCode="#,##0_);[Red]\(#,##0\)"/>
    <numFmt numFmtId="178" formatCode="yyyy\-mm\-dd;@"/>
    <numFmt numFmtId="179" formatCode="#,##0_ "/>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5">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253">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20"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42"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178" fontId="0" fillId="0" borderId="2" xfId="0" applyNumberFormat="1" applyBorder="1">
      <alignment vertical="center"/>
    </xf>
    <xf numFmtId="0" fontId="0" fillId="0" borderId="55" xfId="0" applyBorder="1">
      <alignment vertical="center"/>
    </xf>
    <xf numFmtId="176" fontId="0" fillId="0" borderId="3" xfId="0" applyNumberFormat="1" applyBorder="1">
      <alignment vertical="center"/>
    </xf>
    <xf numFmtId="14" fontId="0" fillId="0" borderId="4" xfId="0" applyNumberFormat="1" applyBorder="1">
      <alignment vertical="center"/>
    </xf>
    <xf numFmtId="0" fontId="28" fillId="0" borderId="0" xfId="0" applyFont="1">
      <alignment vertical="center"/>
    </xf>
    <xf numFmtId="179" fontId="0" fillId="0" borderId="0" xfId="0" applyNumberFormat="1">
      <alignment vertical="center"/>
    </xf>
    <xf numFmtId="179"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0" fontId="6" fillId="0" borderId="67" xfId="0" applyFont="1" applyBorder="1" applyAlignment="1">
      <alignment horizontal="left" vertical="center"/>
    </xf>
    <xf numFmtId="3" fontId="6" fillId="0" borderId="67" xfId="0" applyNumberFormat="1" applyFont="1" applyBorder="1">
      <alignment vertical="center"/>
    </xf>
    <xf numFmtId="179"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9" fontId="0" fillId="0" borderId="73" xfId="0" applyNumberFormat="1" applyBorder="1">
      <alignment vertical="center"/>
    </xf>
    <xf numFmtId="0" fontId="0" fillId="0" borderId="74" xfId="0" applyBorder="1">
      <alignment vertical="center"/>
    </xf>
    <xf numFmtId="179" fontId="0" fillId="0" borderId="74" xfId="0" applyNumberFormat="1" applyBorder="1">
      <alignment vertical="center"/>
    </xf>
    <xf numFmtId="179" fontId="6" fillId="0" borderId="67" xfId="0" applyNumberFormat="1" applyFont="1" applyBorder="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0"/>
  <sheetViews>
    <sheetView tabSelected="1" topLeftCell="A21" zoomScale="78" zoomScaleNormal="78" workbookViewId="0">
      <selection activeCell="R43" sqref="R43"/>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4" t="s">
        <v>110</v>
      </c>
      <c r="B1" s="245"/>
      <c r="C1" s="245"/>
      <c r="D1" s="245"/>
      <c r="E1" s="245"/>
      <c r="F1" s="245"/>
      <c r="G1" s="245"/>
      <c r="H1" s="245"/>
      <c r="I1" s="245"/>
      <c r="J1" s="245"/>
    </row>
    <row r="2" spans="1:14" ht="28.5" customHeight="1" thickBot="1" x14ac:dyDescent="0.45">
      <c r="D2" s="245" t="s">
        <v>1</v>
      </c>
      <c r="E2" s="245"/>
      <c r="F2" s="245"/>
      <c r="G2" s="245"/>
      <c r="N2" t="s">
        <v>100</v>
      </c>
    </row>
    <row r="3" spans="1:14" x14ac:dyDescent="0.4">
      <c r="A3" s="246" t="s">
        <v>0</v>
      </c>
      <c r="B3" s="248" t="s">
        <v>2</v>
      </c>
      <c r="C3" s="249"/>
      <c r="D3" s="248" t="s">
        <v>5</v>
      </c>
      <c r="E3" s="250"/>
      <c r="F3" s="251" t="s">
        <v>0</v>
      </c>
      <c r="G3" s="248" t="s">
        <v>6</v>
      </c>
      <c r="H3" s="249"/>
      <c r="I3" s="248" t="s">
        <v>7</v>
      </c>
      <c r="J3" s="249"/>
    </row>
    <row r="4" spans="1:14" x14ac:dyDescent="0.4">
      <c r="A4" s="247"/>
      <c r="B4" s="5" t="s">
        <v>3</v>
      </c>
      <c r="C4" s="1" t="s">
        <v>4</v>
      </c>
      <c r="D4" s="6" t="s">
        <v>3</v>
      </c>
      <c r="E4" s="45" t="s">
        <v>4</v>
      </c>
      <c r="F4" s="252"/>
      <c r="G4" s="16" t="s">
        <v>3</v>
      </c>
      <c r="H4" s="15" t="s">
        <v>4</v>
      </c>
      <c r="I4" s="16" t="s">
        <v>3</v>
      </c>
      <c r="J4" s="15" t="s">
        <v>4</v>
      </c>
    </row>
    <row r="5" spans="1:14" x14ac:dyDescent="0.4">
      <c r="A5" s="7"/>
      <c r="B5" s="142"/>
      <c r="C5" s="17"/>
      <c r="D5" s="32"/>
      <c r="E5" s="44"/>
      <c r="F5" s="47"/>
      <c r="G5" s="34"/>
      <c r="H5" s="33"/>
      <c r="I5" s="147"/>
      <c r="J5" s="35"/>
    </row>
    <row r="6" spans="1:14" x14ac:dyDescent="0.4">
      <c r="A6" s="8"/>
      <c r="B6" s="143"/>
      <c r="C6" s="18"/>
      <c r="D6" s="27"/>
      <c r="E6" s="42"/>
      <c r="F6" s="48"/>
      <c r="G6" s="27"/>
      <c r="H6" s="18"/>
      <c r="I6" s="101"/>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243</v>
      </c>
    </row>
    <row r="29" spans="1:11" x14ac:dyDescent="0.4">
      <c r="A29" s="8" t="s">
        <v>36</v>
      </c>
      <c r="B29" s="26"/>
      <c r="C29" s="137"/>
      <c r="D29" s="27"/>
      <c r="E29" s="43"/>
      <c r="F29" s="48"/>
      <c r="G29" s="29"/>
      <c r="H29" s="18"/>
      <c r="I29" s="29"/>
      <c r="J29" s="141"/>
      <c r="K29" t="s">
        <v>244</v>
      </c>
    </row>
    <row r="30" spans="1:11" x14ac:dyDescent="0.4">
      <c r="A30" s="8" t="s">
        <v>37</v>
      </c>
      <c r="B30" s="26"/>
      <c r="C30" s="137"/>
      <c r="D30" s="27"/>
      <c r="E30" s="43"/>
      <c r="F30" s="48"/>
      <c r="G30" s="29"/>
      <c r="H30" s="18"/>
      <c r="I30" s="29"/>
      <c r="J30" s="141"/>
      <c r="K30" t="s">
        <v>237</v>
      </c>
    </row>
    <row r="31" spans="1:11" x14ac:dyDescent="0.4">
      <c r="A31" s="8" t="s">
        <v>38</v>
      </c>
      <c r="B31" s="26"/>
      <c r="C31" s="137"/>
      <c r="D31" s="27"/>
      <c r="E31" s="43"/>
      <c r="F31" s="48"/>
      <c r="G31" s="29"/>
      <c r="H31" s="18"/>
      <c r="I31" s="29"/>
      <c r="J31" s="141"/>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39</v>
      </c>
      <c r="B36" s="26"/>
      <c r="C36" s="137"/>
      <c r="D36" s="27"/>
      <c r="E36" s="43"/>
      <c r="F36" s="48"/>
      <c r="G36" s="29"/>
      <c r="H36" s="18"/>
      <c r="I36" s="29"/>
      <c r="J36" s="141"/>
    </row>
    <row r="37" spans="1:23" x14ac:dyDescent="0.4">
      <c r="A37" s="8" t="s">
        <v>40</v>
      </c>
      <c r="B37" s="26"/>
      <c r="C37" s="137"/>
      <c r="D37" s="101"/>
      <c r="E37" s="100"/>
      <c r="F37" s="48"/>
      <c r="G37" s="29"/>
      <c r="H37" s="18"/>
      <c r="I37" s="29"/>
      <c r="J37" s="99"/>
      <c r="K37" t="s">
        <v>61</v>
      </c>
    </row>
    <row r="38" spans="1:23" x14ac:dyDescent="0.4">
      <c r="A38" s="9" t="s">
        <v>14</v>
      </c>
      <c r="B38" s="26"/>
      <c r="C38" s="138"/>
      <c r="D38" s="27"/>
      <c r="E38" s="62"/>
      <c r="F38" s="48"/>
      <c r="G38" s="29"/>
      <c r="H38" s="20"/>
      <c r="I38" s="29"/>
      <c r="J38" s="151"/>
      <c r="K38" t="s">
        <v>49</v>
      </c>
      <c r="M38" s="150"/>
    </row>
    <row r="39" spans="1:23" x14ac:dyDescent="0.4">
      <c r="A39" s="9" t="s">
        <v>41</v>
      </c>
      <c r="B39" s="26"/>
      <c r="C39" s="138"/>
      <c r="D39" s="26"/>
      <c r="E39" s="65"/>
      <c r="F39" s="49"/>
      <c r="G39" s="26"/>
      <c r="H39" s="18"/>
      <c r="I39" s="29"/>
      <c r="J39" s="152"/>
      <c r="K39" t="s">
        <v>53</v>
      </c>
      <c r="M39" s="150"/>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c r="K41" t="s">
        <v>68</v>
      </c>
    </row>
    <row r="42" spans="1:23" x14ac:dyDescent="0.4">
      <c r="A42" s="11" t="s">
        <v>105</v>
      </c>
      <c r="B42" s="27"/>
      <c r="C42" s="127"/>
      <c r="D42" s="30"/>
      <c r="E42" s="42"/>
      <c r="F42" s="49"/>
      <c r="G42" s="30"/>
      <c r="H42" s="39"/>
      <c r="I42" s="27"/>
      <c r="J42" s="128"/>
      <c r="K42" t="s">
        <v>69</v>
      </c>
      <c r="S42" t="s">
        <v>309</v>
      </c>
    </row>
    <row r="43" spans="1:23" ht="25.5" x14ac:dyDescent="0.4">
      <c r="A43" s="9"/>
      <c r="B43" s="27"/>
      <c r="C43" s="127"/>
      <c r="D43" s="26"/>
      <c r="E43" s="42"/>
      <c r="F43" s="49"/>
      <c r="G43" s="26"/>
      <c r="H43" s="36"/>
      <c r="I43" s="29"/>
      <c r="J43" s="129"/>
      <c r="S43" s="225" t="s">
        <v>308</v>
      </c>
      <c r="U43" t="s">
        <v>315</v>
      </c>
    </row>
    <row r="44" spans="1:23" ht="19.5" thickBot="1" x14ac:dyDescent="0.45">
      <c r="A44" s="9"/>
      <c r="B44" s="27"/>
      <c r="C44" s="127"/>
      <c r="D44" s="26"/>
      <c r="E44" s="42"/>
      <c r="F44" s="49"/>
      <c r="G44" s="26"/>
      <c r="H44" s="36"/>
      <c r="I44" s="29"/>
      <c r="J44" s="129"/>
    </row>
    <row r="45" spans="1:23" ht="19.5" thickBot="1" x14ac:dyDescent="0.45">
      <c r="A45" s="71"/>
      <c r="B45" s="72"/>
      <c r="C45" s="131"/>
      <c r="D45" s="72"/>
      <c r="E45" s="73"/>
      <c r="F45" s="54"/>
      <c r="G45" s="72"/>
      <c r="H45" s="78"/>
      <c r="I45" s="72"/>
      <c r="J45" s="130"/>
      <c r="K45" t="s">
        <v>72</v>
      </c>
      <c r="R45" s="218" t="s">
        <v>0</v>
      </c>
      <c r="S45" s="202" t="s">
        <v>303</v>
      </c>
      <c r="T45" s="202" t="s">
        <v>304</v>
      </c>
      <c r="U45" s="202" t="s">
        <v>305</v>
      </c>
      <c r="V45" s="202" t="s">
        <v>306</v>
      </c>
      <c r="W45" s="219" t="s">
        <v>307</v>
      </c>
    </row>
    <row r="46" spans="1:23" ht="19.5" thickTop="1" x14ac:dyDescent="0.4">
      <c r="A46" s="11" t="s">
        <v>42</v>
      </c>
      <c r="B46" s="27"/>
      <c r="C46" s="21"/>
      <c r="D46" s="30"/>
      <c r="E46" s="77"/>
      <c r="F46" s="47"/>
      <c r="G46" s="30"/>
      <c r="H46" s="38"/>
      <c r="I46" s="30"/>
      <c r="J46" s="39"/>
      <c r="K46" s="91" t="s">
        <v>67</v>
      </c>
      <c r="R46" s="2"/>
      <c r="S46" s="220"/>
      <c r="T46" s="220"/>
      <c r="U46" s="220"/>
      <c r="V46" s="220"/>
      <c r="W46" s="221"/>
    </row>
    <row r="47" spans="1:23" x14ac:dyDescent="0.4">
      <c r="A47" s="14" t="s">
        <v>28</v>
      </c>
      <c r="B47" s="122"/>
      <c r="C47" s="18"/>
      <c r="D47" s="92" t="s">
        <v>58</v>
      </c>
      <c r="E47" s="88" t="s">
        <v>57</v>
      </c>
      <c r="F47" s="51"/>
      <c r="G47" s="122"/>
      <c r="H47" s="39"/>
      <c r="I47" s="30"/>
      <c r="J47" s="39"/>
      <c r="K47" s="91" t="s">
        <v>54</v>
      </c>
      <c r="R47" s="2"/>
      <c r="S47" s="220"/>
      <c r="T47" s="220"/>
      <c r="U47" s="220"/>
      <c r="V47" s="220"/>
      <c r="W47" s="221"/>
    </row>
    <row r="48" spans="1:23" x14ac:dyDescent="0.4">
      <c r="A48" s="12" t="s">
        <v>29</v>
      </c>
      <c r="B48" s="123"/>
      <c r="C48" s="19"/>
      <c r="D48" s="57"/>
      <c r="E48" s="42"/>
      <c r="F48" s="49"/>
      <c r="G48" s="121"/>
      <c r="H48" s="18"/>
      <c r="I48" s="27"/>
      <c r="J48" s="18"/>
      <c r="K48" s="91" t="s">
        <v>56</v>
      </c>
      <c r="R48" s="2"/>
      <c r="S48" s="220"/>
      <c r="T48" s="220"/>
      <c r="U48" s="220"/>
      <c r="V48" s="220"/>
      <c r="W48" s="221"/>
    </row>
    <row r="49" spans="1:23" x14ac:dyDescent="0.4">
      <c r="A49" s="13" t="s">
        <v>30</v>
      </c>
      <c r="B49" s="123"/>
      <c r="C49" s="19"/>
      <c r="D49" s="58"/>
      <c r="E49" s="40"/>
      <c r="F49" s="50"/>
      <c r="G49" s="123"/>
      <c r="H49" s="36"/>
      <c r="I49" s="26"/>
      <c r="J49" s="40"/>
      <c r="K49" s="2"/>
      <c r="R49" s="2"/>
      <c r="S49" s="220"/>
      <c r="T49" s="220"/>
      <c r="U49" s="220"/>
      <c r="V49" s="220"/>
      <c r="W49" s="221"/>
    </row>
    <row r="50" spans="1:23" x14ac:dyDescent="0.4">
      <c r="A50" s="9" t="s">
        <v>43</v>
      </c>
      <c r="B50" s="123"/>
      <c r="C50" s="19"/>
      <c r="D50" s="58"/>
      <c r="E50" s="40"/>
      <c r="F50" s="50"/>
      <c r="G50" s="123"/>
      <c r="H50" s="36"/>
      <c r="I50" s="26"/>
      <c r="J50" s="36"/>
      <c r="R50" s="2"/>
      <c r="S50" s="220"/>
      <c r="T50" s="220"/>
      <c r="U50" s="220"/>
      <c r="V50" s="220"/>
      <c r="W50" s="221"/>
    </row>
    <row r="51" spans="1:23" x14ac:dyDescent="0.4">
      <c r="A51" s="9" t="s">
        <v>31</v>
      </c>
      <c r="B51" s="123"/>
      <c r="C51" s="19"/>
      <c r="D51" s="57"/>
      <c r="E51" s="40"/>
      <c r="F51" s="50"/>
      <c r="G51" s="123"/>
      <c r="H51" s="36"/>
      <c r="I51" s="26"/>
      <c r="J51" s="36"/>
      <c r="R51" s="2"/>
      <c r="S51" s="220"/>
      <c r="T51" s="220"/>
      <c r="U51" s="220"/>
      <c r="V51" s="220"/>
      <c r="W51" s="221"/>
    </row>
    <row r="52" spans="1:23" x14ac:dyDescent="0.4">
      <c r="A52" s="2" t="s">
        <v>44</v>
      </c>
      <c r="B52" s="123"/>
      <c r="C52" s="19"/>
      <c r="D52" s="57"/>
      <c r="E52" s="40"/>
      <c r="F52" s="50"/>
      <c r="G52" s="123"/>
      <c r="H52" s="36"/>
      <c r="I52" s="26"/>
      <c r="J52" s="36"/>
      <c r="R52" s="2"/>
      <c r="S52" s="220"/>
      <c r="T52" s="220"/>
      <c r="U52" s="220"/>
      <c r="V52" s="220"/>
      <c r="W52" s="221"/>
    </row>
    <row r="53" spans="1:23" x14ac:dyDescent="0.4">
      <c r="A53" s="2"/>
      <c r="B53" s="123"/>
      <c r="C53" s="19"/>
      <c r="D53" s="57"/>
      <c r="E53" s="40"/>
      <c r="F53" s="50"/>
      <c r="G53" s="123"/>
      <c r="H53" s="36"/>
      <c r="I53" s="26"/>
      <c r="J53" s="36"/>
      <c r="R53" s="2"/>
      <c r="S53" s="220"/>
      <c r="T53" s="220"/>
      <c r="U53" s="220"/>
      <c r="V53" s="220"/>
      <c r="W53" s="221"/>
    </row>
    <row r="54" spans="1:23" x14ac:dyDescent="0.4">
      <c r="A54" s="2"/>
      <c r="B54" s="123"/>
      <c r="C54" s="19"/>
      <c r="D54" s="57"/>
      <c r="E54" s="40"/>
      <c r="F54" s="50"/>
      <c r="G54" s="123"/>
      <c r="H54" s="36"/>
      <c r="I54" s="26"/>
      <c r="J54" s="36"/>
      <c r="R54" s="2"/>
      <c r="S54" s="220"/>
      <c r="T54" s="220"/>
      <c r="U54" s="220"/>
      <c r="V54" s="220"/>
      <c r="W54" s="221"/>
    </row>
    <row r="55" spans="1:23" x14ac:dyDescent="0.4">
      <c r="A55" s="2"/>
      <c r="B55" s="123"/>
      <c r="C55" s="19"/>
      <c r="D55" s="57"/>
      <c r="E55" s="40"/>
      <c r="F55" s="50"/>
      <c r="G55" s="123"/>
      <c r="H55" s="36"/>
      <c r="I55" s="26"/>
      <c r="J55" s="36"/>
      <c r="R55" s="2"/>
      <c r="S55" s="220"/>
      <c r="T55" s="220"/>
      <c r="U55" s="220"/>
      <c r="V55" s="220"/>
      <c r="W55" s="221"/>
    </row>
    <row r="56" spans="1:23" x14ac:dyDescent="0.4">
      <c r="A56" s="2"/>
      <c r="B56" s="123"/>
      <c r="C56" s="19"/>
      <c r="D56" s="57"/>
      <c r="E56" s="40"/>
      <c r="F56" s="50"/>
      <c r="G56" s="123"/>
      <c r="H56" s="36"/>
      <c r="I56" s="26"/>
      <c r="J56" s="36"/>
      <c r="R56" s="2"/>
      <c r="S56" s="220"/>
      <c r="T56" s="220"/>
      <c r="U56" s="220"/>
      <c r="V56" s="220"/>
      <c r="W56" s="221"/>
    </row>
    <row r="57" spans="1:23" x14ac:dyDescent="0.4">
      <c r="A57" s="2"/>
      <c r="B57" s="123"/>
      <c r="C57" s="19"/>
      <c r="D57" s="57"/>
      <c r="E57" s="40"/>
      <c r="F57" s="50"/>
      <c r="G57" s="123"/>
      <c r="H57" s="36"/>
      <c r="I57" s="26"/>
      <c r="J57" s="36"/>
      <c r="R57" s="2"/>
      <c r="S57" s="220"/>
      <c r="T57" s="220"/>
      <c r="U57" s="220"/>
      <c r="V57" s="220"/>
      <c r="W57" s="221"/>
    </row>
    <row r="58" spans="1:23" x14ac:dyDescent="0.4">
      <c r="A58" s="2"/>
      <c r="B58" s="123"/>
      <c r="C58" s="19"/>
      <c r="D58" s="58"/>
      <c r="E58" s="40"/>
      <c r="F58" s="50"/>
      <c r="G58" s="123"/>
      <c r="H58" s="36"/>
      <c r="I58" s="26"/>
      <c r="J58" s="36"/>
      <c r="R58" s="2"/>
      <c r="S58" s="220"/>
      <c r="T58" s="220"/>
      <c r="U58" s="220"/>
      <c r="V58" s="220"/>
      <c r="W58" s="221"/>
    </row>
    <row r="59" spans="1:23" x14ac:dyDescent="0.4">
      <c r="A59" s="2"/>
      <c r="B59" s="123"/>
      <c r="C59" s="19"/>
      <c r="D59" s="58"/>
      <c r="E59" s="40"/>
      <c r="F59" s="50"/>
      <c r="G59" s="123"/>
      <c r="H59" s="36"/>
      <c r="I59" s="26"/>
      <c r="J59" s="36"/>
      <c r="R59" s="2"/>
      <c r="S59" s="220"/>
      <c r="T59" s="220"/>
      <c r="U59" s="220"/>
      <c r="V59" s="220"/>
      <c r="W59" s="221"/>
    </row>
    <row r="60" spans="1:23" x14ac:dyDescent="0.4">
      <c r="A60" s="2"/>
      <c r="B60" s="123"/>
      <c r="C60" s="19"/>
      <c r="D60" s="58"/>
      <c r="E60" s="40"/>
      <c r="F60" s="50"/>
      <c r="G60" s="123"/>
      <c r="H60" s="36"/>
      <c r="I60" s="26"/>
      <c r="J60" s="36"/>
      <c r="R60" s="2"/>
      <c r="S60" s="220"/>
      <c r="T60" s="220"/>
      <c r="U60" s="220"/>
      <c r="V60" s="220"/>
      <c r="W60" s="221"/>
    </row>
    <row r="61" spans="1:23" x14ac:dyDescent="0.4">
      <c r="A61" s="2" t="s">
        <v>59</v>
      </c>
      <c r="B61" s="123"/>
      <c r="C61" s="19"/>
      <c r="D61" s="95" t="s">
        <v>63</v>
      </c>
      <c r="E61" s="40"/>
      <c r="F61" s="50"/>
      <c r="G61" s="153"/>
      <c r="H61" s="36"/>
      <c r="I61" s="26"/>
      <c r="J61" s="36"/>
      <c r="K61" t="s">
        <v>65</v>
      </c>
      <c r="M61" s="150"/>
      <c r="R61" s="2"/>
      <c r="S61" s="220"/>
      <c r="T61" s="220"/>
      <c r="U61" s="220"/>
      <c r="V61" s="220"/>
      <c r="W61" s="221"/>
    </row>
    <row r="62" spans="1:23" x14ac:dyDescent="0.4">
      <c r="A62" s="9" t="s">
        <v>46</v>
      </c>
      <c r="B62" s="123"/>
      <c r="C62" s="19"/>
      <c r="D62" s="70"/>
      <c r="E62" s="66"/>
      <c r="F62" s="50"/>
      <c r="G62" s="153"/>
      <c r="H62" s="36"/>
      <c r="I62" s="26"/>
      <c r="J62" s="36"/>
      <c r="K62" t="s">
        <v>50</v>
      </c>
      <c r="M62" s="150"/>
      <c r="R62" s="2"/>
      <c r="S62" s="220"/>
      <c r="T62" s="220"/>
      <c r="U62" s="220"/>
      <c r="V62" s="220"/>
      <c r="W62" s="221"/>
    </row>
    <row r="63" spans="1:23" x14ac:dyDescent="0.4">
      <c r="A63" s="9" t="s">
        <v>26</v>
      </c>
      <c r="B63" s="123"/>
      <c r="C63" s="20"/>
      <c r="D63" s="27"/>
      <c r="E63" s="68"/>
      <c r="F63" s="52"/>
      <c r="G63" s="154"/>
      <c r="H63" s="39"/>
      <c r="I63" s="30"/>
      <c r="J63" s="39"/>
      <c r="K63" t="s">
        <v>51</v>
      </c>
      <c r="M63" s="150"/>
      <c r="R63" s="2"/>
      <c r="S63" s="220"/>
      <c r="T63" s="220"/>
      <c r="U63" s="220"/>
      <c r="V63" s="220"/>
      <c r="W63" s="221"/>
    </row>
    <row r="64" spans="1:23" x14ac:dyDescent="0.4">
      <c r="A64" s="11" t="s">
        <v>16</v>
      </c>
      <c r="B64" s="123"/>
      <c r="C64" s="18"/>
      <c r="D64" s="26"/>
      <c r="E64" s="60"/>
      <c r="F64" s="53"/>
      <c r="G64" s="153"/>
      <c r="H64" s="36"/>
      <c r="I64" s="26"/>
      <c r="J64" s="36"/>
      <c r="K64" t="s">
        <v>52</v>
      </c>
      <c r="M64" s="150"/>
      <c r="R64" s="2"/>
      <c r="S64" s="220"/>
      <c r="T64" s="220"/>
      <c r="U64" s="220"/>
      <c r="V64" s="220"/>
      <c r="W64" s="221"/>
    </row>
    <row r="65" spans="1:23" x14ac:dyDescent="0.4">
      <c r="A65" s="11" t="s">
        <v>17</v>
      </c>
      <c r="B65" s="125"/>
      <c r="C65" s="22"/>
      <c r="D65" s="30"/>
      <c r="E65" s="155" t="s">
        <v>112</v>
      </c>
      <c r="F65" s="51"/>
      <c r="G65" s="134"/>
      <c r="H65" s="39"/>
      <c r="I65" s="30"/>
      <c r="J65" s="39"/>
      <c r="K65" t="s">
        <v>113</v>
      </c>
      <c r="R65" s="2"/>
      <c r="S65" s="220"/>
      <c r="T65" s="220"/>
      <c r="U65" s="220"/>
      <c r="V65" s="220"/>
      <c r="W65" s="221"/>
    </row>
    <row r="66" spans="1:23" ht="19.5" thickBot="1" x14ac:dyDescent="0.45">
      <c r="A66" s="79"/>
      <c r="B66" s="28">
        <f>SUM(B5:B65)</f>
        <v>0</v>
      </c>
      <c r="C66" s="23">
        <f>SUM(C5:C65)</f>
        <v>0</v>
      </c>
      <c r="D66" s="72"/>
      <c r="E66" s="75"/>
      <c r="F66" s="76"/>
      <c r="G66" s="126"/>
      <c r="H66" s="74"/>
      <c r="I66" s="72"/>
      <c r="J66" s="74"/>
      <c r="R66" s="2"/>
      <c r="S66" s="220"/>
      <c r="T66" s="220"/>
      <c r="U66" s="220"/>
      <c r="V66" s="220"/>
      <c r="W66" s="221"/>
    </row>
    <row r="67" spans="1:23" ht="19.5" thickTop="1" x14ac:dyDescent="0.4">
      <c r="A67" s="3"/>
      <c r="B67" s="27"/>
      <c r="C67" s="24"/>
      <c r="D67" s="30"/>
      <c r="E67" s="77"/>
      <c r="F67" s="47"/>
      <c r="G67" s="30"/>
      <c r="H67" s="39"/>
      <c r="I67" s="30"/>
      <c r="J67" s="39"/>
      <c r="R67" s="2"/>
      <c r="S67" s="220"/>
      <c r="T67" s="220"/>
      <c r="U67" s="220"/>
      <c r="V67" s="220"/>
      <c r="W67" s="221"/>
    </row>
    <row r="68" spans="1:23" x14ac:dyDescent="0.4">
      <c r="A68" s="9"/>
      <c r="B68" s="29"/>
      <c r="C68" s="20"/>
      <c r="D68" s="27"/>
      <c r="E68" s="42"/>
      <c r="F68" s="49"/>
      <c r="G68" s="27"/>
      <c r="H68" s="18"/>
      <c r="I68" s="27"/>
      <c r="J68" s="18"/>
      <c r="R68" s="2"/>
      <c r="S68" s="220"/>
      <c r="T68" s="220"/>
      <c r="U68" s="220"/>
      <c r="V68" s="220"/>
      <c r="W68" s="221"/>
    </row>
    <row r="69" spans="1:23" x14ac:dyDescent="0.4">
      <c r="A69" s="9" t="s">
        <v>18</v>
      </c>
      <c r="B69" s="29"/>
      <c r="C69" s="20"/>
      <c r="D69" s="59"/>
      <c r="E69" s="40"/>
      <c r="F69" s="50"/>
      <c r="G69" s="26"/>
      <c r="H69" s="36"/>
      <c r="I69" s="59"/>
      <c r="J69" s="40"/>
      <c r="K69" s="2"/>
      <c r="R69" s="2"/>
      <c r="S69" s="220"/>
      <c r="T69" s="220"/>
      <c r="U69" s="220"/>
      <c r="V69" s="220"/>
      <c r="W69" s="221"/>
    </row>
    <row r="70" spans="1:23" x14ac:dyDescent="0.4">
      <c r="A70" s="3" t="s">
        <v>19</v>
      </c>
      <c r="B70" s="26"/>
      <c r="C70" s="18"/>
      <c r="D70" s="67"/>
      <c r="E70" s="40"/>
      <c r="F70" s="50"/>
      <c r="G70" s="26"/>
      <c r="H70" s="36"/>
      <c r="I70" s="67"/>
      <c r="J70" s="36"/>
      <c r="R70" s="2"/>
      <c r="S70" s="220"/>
      <c r="T70" s="220"/>
      <c r="U70" s="220"/>
      <c r="V70" s="220"/>
      <c r="W70" s="221"/>
    </row>
    <row r="71" spans="1:23" x14ac:dyDescent="0.4">
      <c r="A71" s="8" t="s">
        <v>20</v>
      </c>
      <c r="B71" s="26"/>
      <c r="C71" s="19"/>
      <c r="D71" s="30"/>
      <c r="E71" s="69"/>
      <c r="F71" s="53"/>
      <c r="G71" s="26"/>
      <c r="H71" s="36"/>
      <c r="I71" s="26"/>
      <c r="J71" s="149"/>
      <c r="R71" s="2"/>
      <c r="S71" s="220"/>
      <c r="T71" s="220"/>
      <c r="U71" s="220"/>
      <c r="V71" s="220"/>
      <c r="W71" s="221"/>
    </row>
    <row r="72" spans="1:23" x14ac:dyDescent="0.4">
      <c r="A72" s="8" t="s">
        <v>21</v>
      </c>
      <c r="B72" s="30"/>
      <c r="C72" s="19"/>
      <c r="D72" s="26"/>
      <c r="E72" s="66"/>
      <c r="F72" s="53"/>
      <c r="G72" s="26"/>
      <c r="H72" s="36"/>
      <c r="I72" s="26"/>
      <c r="J72" s="56"/>
      <c r="R72" s="2"/>
      <c r="S72" s="220"/>
      <c r="T72" s="220"/>
      <c r="U72" s="220"/>
      <c r="V72" s="220"/>
      <c r="W72" s="221"/>
    </row>
    <row r="73" spans="1:23" ht="19.5" thickBot="1" x14ac:dyDescent="0.45">
      <c r="A73" s="8" t="s">
        <v>25</v>
      </c>
      <c r="B73" s="30"/>
      <c r="C73" s="19"/>
      <c r="D73" s="63"/>
      <c r="E73" s="40"/>
      <c r="F73" s="50"/>
      <c r="G73" s="63"/>
      <c r="H73" s="36"/>
      <c r="I73" s="26"/>
      <c r="J73" s="36"/>
      <c r="R73" s="222"/>
      <c r="S73" s="223">
        <f>SUM(S46:S72)</f>
        <v>0</v>
      </c>
      <c r="T73" s="223">
        <f>SUM(T46:T72)</f>
        <v>0</v>
      </c>
      <c r="U73" s="223">
        <f>SUM(U46:U72)</f>
        <v>0</v>
      </c>
      <c r="V73" s="223">
        <f>SUM(V46:V72)</f>
        <v>0</v>
      </c>
      <c r="W73" s="224"/>
    </row>
    <row r="74" spans="1:23" x14ac:dyDescent="0.4">
      <c r="A74" s="8" t="s">
        <v>45</v>
      </c>
      <c r="B74" s="30"/>
      <c r="C74" s="20"/>
      <c r="D74" s="61"/>
      <c r="E74" s="40"/>
      <c r="F74" s="50"/>
      <c r="G74" s="61"/>
      <c r="H74" s="36"/>
      <c r="I74" s="26"/>
      <c r="J74" s="36"/>
      <c r="S74" s="217"/>
      <c r="T74" s="217"/>
      <c r="U74" s="217"/>
      <c r="V74" s="217"/>
      <c r="W74" s="216"/>
    </row>
    <row r="75" spans="1:23" x14ac:dyDescent="0.4">
      <c r="A75" s="8" t="s">
        <v>47</v>
      </c>
      <c r="B75" s="30"/>
      <c r="C75" s="18"/>
      <c r="D75" s="58"/>
      <c r="E75" s="94"/>
      <c r="F75" s="50"/>
      <c r="G75" s="58"/>
      <c r="H75" s="36"/>
      <c r="I75" s="26"/>
      <c r="J75" s="96"/>
      <c r="S75" s="217"/>
      <c r="T75" s="217"/>
      <c r="U75" s="217"/>
      <c r="V75" s="217"/>
      <c r="W75" s="216"/>
    </row>
    <row r="76" spans="1:23" x14ac:dyDescent="0.4">
      <c r="A76" s="8" t="s">
        <v>48</v>
      </c>
      <c r="B76" s="30"/>
      <c r="C76" s="18"/>
      <c r="D76" s="58"/>
      <c r="E76" s="46"/>
      <c r="F76" s="50"/>
      <c r="G76" s="58"/>
      <c r="H76" s="36"/>
      <c r="I76" s="26"/>
      <c r="J76" s="85"/>
      <c r="K76" t="s">
        <v>60</v>
      </c>
      <c r="S76" s="217"/>
      <c r="T76" s="217"/>
      <c r="U76" s="217"/>
      <c r="V76" s="217"/>
      <c r="W76" s="216"/>
    </row>
    <row r="77" spans="1:23" x14ac:dyDescent="0.4">
      <c r="A77" s="8" t="s">
        <v>22</v>
      </c>
      <c r="B77" s="30"/>
      <c r="C77" s="18"/>
      <c r="D77" s="64"/>
      <c r="E77" s="40"/>
      <c r="F77" s="50"/>
      <c r="G77" s="64"/>
      <c r="H77" s="36"/>
      <c r="I77" s="26"/>
      <c r="J77" s="36"/>
      <c r="S77" s="217"/>
      <c r="T77" s="217"/>
      <c r="U77" s="217"/>
      <c r="V77" s="217"/>
      <c r="W77" s="216"/>
    </row>
    <row r="78" spans="1:23" x14ac:dyDescent="0.4">
      <c r="A78" s="8" t="s">
        <v>23</v>
      </c>
      <c r="B78" s="27"/>
      <c r="C78" s="19"/>
      <c r="D78" s="58"/>
      <c r="E78" s="40"/>
      <c r="F78" s="50"/>
      <c r="G78" s="58"/>
      <c r="H78" s="36"/>
      <c r="I78" s="26"/>
      <c r="J78" s="36"/>
      <c r="W78" s="216"/>
    </row>
    <row r="79" spans="1:23" ht="19.5" thickBot="1" x14ac:dyDescent="0.45">
      <c r="A79" s="79" t="s">
        <v>24</v>
      </c>
      <c r="B79" s="72"/>
      <c r="C79" s="81"/>
      <c r="D79" s="28"/>
      <c r="E79" s="73"/>
      <c r="F79" s="54"/>
      <c r="G79" s="83"/>
      <c r="H79" s="80"/>
      <c r="I79" s="28"/>
      <c r="J79" s="84"/>
      <c r="W79" s="216"/>
    </row>
    <row r="80" spans="1:23" ht="20.25" thickTop="1" thickBot="1" x14ac:dyDescent="0.45">
      <c r="A80" s="4"/>
      <c r="B80" s="31"/>
      <c r="C80" s="25"/>
      <c r="D80" s="31"/>
      <c r="E80" s="41"/>
      <c r="F80" s="54"/>
      <c r="G80" s="55">
        <f>SUM(G46:G79)</f>
        <v>0</v>
      </c>
      <c r="H80" s="82">
        <f>SUM(H46:H79)</f>
        <v>0</v>
      </c>
      <c r="I80" s="31">
        <f>SUM(I5:I79)</f>
        <v>0</v>
      </c>
      <c r="J80" s="25">
        <f>SUM(J5:J79)</f>
        <v>0</v>
      </c>
      <c r="W80" s="216"/>
    </row>
    <row r="81" spans="1:8" x14ac:dyDescent="0.4">
      <c r="A81" s="3"/>
    </row>
    <row r="82" spans="1:8" x14ac:dyDescent="0.4">
      <c r="E82" t="s">
        <v>71</v>
      </c>
      <c r="F82" t="s">
        <v>70</v>
      </c>
      <c r="G82" s="86">
        <f>(H80-G80)</f>
        <v>0</v>
      </c>
    </row>
    <row r="84" spans="1:8" x14ac:dyDescent="0.4">
      <c r="B84" t="s">
        <v>93</v>
      </c>
    </row>
    <row r="85" spans="1:8" x14ac:dyDescent="0.4">
      <c r="B85" t="s">
        <v>92</v>
      </c>
      <c r="F85" t="s">
        <v>202</v>
      </c>
    </row>
    <row r="86" spans="1:8" x14ac:dyDescent="0.4">
      <c r="B86" t="s">
        <v>203</v>
      </c>
    </row>
    <row r="87" spans="1:8" x14ac:dyDescent="0.4">
      <c r="B87" s="161" t="s">
        <v>201</v>
      </c>
    </row>
    <row r="88" spans="1:8" x14ac:dyDescent="0.4">
      <c r="B88" s="161" t="s">
        <v>204</v>
      </c>
    </row>
    <row r="89" spans="1:8" x14ac:dyDescent="0.4">
      <c r="B89" t="s">
        <v>127</v>
      </c>
    </row>
    <row r="90" spans="1:8" ht="19.5" thickBot="1" x14ac:dyDescent="0.45">
      <c r="B90" t="s">
        <v>282</v>
      </c>
    </row>
    <row r="91" spans="1:8" x14ac:dyDescent="0.4">
      <c r="B91" s="179" t="s">
        <v>124</v>
      </c>
      <c r="C91" s="180"/>
      <c r="D91" s="209" t="s">
        <v>4</v>
      </c>
      <c r="E91" s="180"/>
      <c r="F91" s="180"/>
      <c r="G91" s="180"/>
      <c r="H91" s="181"/>
    </row>
    <row r="92" spans="1:8" x14ac:dyDescent="0.4">
      <c r="B92" s="182" t="s">
        <v>125</v>
      </c>
      <c r="C92" s="183">
        <v>10000</v>
      </c>
      <c r="D92" s="208" t="s">
        <v>126</v>
      </c>
      <c r="E92" s="183">
        <v>10000</v>
      </c>
      <c r="F92" s="184"/>
      <c r="G92" s="207" t="s">
        <v>220</v>
      </c>
      <c r="H92" s="185"/>
    </row>
    <row r="93" spans="1:8" x14ac:dyDescent="0.4">
      <c r="B93" s="182" t="s">
        <v>274</v>
      </c>
      <c r="C93" s="183"/>
      <c r="D93" s="184"/>
      <c r="E93" s="183"/>
      <c r="F93" s="184"/>
      <c r="G93" s="184"/>
      <c r="H93" s="185"/>
    </row>
    <row r="94" spans="1:8" x14ac:dyDescent="0.4">
      <c r="B94" s="182" t="s">
        <v>223</v>
      </c>
      <c r="C94" s="183"/>
      <c r="D94" s="184"/>
      <c r="E94" s="183"/>
      <c r="F94" s="184"/>
      <c r="G94" s="184"/>
      <c r="H94" s="185"/>
    </row>
    <row r="95" spans="1:8" x14ac:dyDescent="0.4">
      <c r="B95" s="186" t="s">
        <v>131</v>
      </c>
      <c r="C95" s="187"/>
      <c r="D95" s="184"/>
      <c r="E95" s="184"/>
      <c r="F95" s="184"/>
      <c r="G95" s="184"/>
      <c r="H95" s="185"/>
    </row>
    <row r="96" spans="1:8" x14ac:dyDescent="0.4">
      <c r="B96" s="182" t="s">
        <v>124</v>
      </c>
      <c r="C96" s="184"/>
      <c r="D96" s="208" t="s">
        <v>4</v>
      </c>
      <c r="E96" s="184"/>
      <c r="F96" s="184"/>
      <c r="G96" s="184"/>
      <c r="H96" s="185"/>
    </row>
    <row r="97" spans="2:8" x14ac:dyDescent="0.4">
      <c r="B97" s="182" t="s">
        <v>73</v>
      </c>
      <c r="C97" s="183">
        <v>10000</v>
      </c>
      <c r="D97" s="210" t="s">
        <v>125</v>
      </c>
      <c r="E97" s="206">
        <v>10000</v>
      </c>
      <c r="F97" s="184"/>
      <c r="G97" s="207" t="s">
        <v>220</v>
      </c>
      <c r="H97" s="185"/>
    </row>
    <row r="98" spans="2:8" ht="19.5" thickBot="1" x14ac:dyDescent="0.45">
      <c r="B98" s="188" t="s">
        <v>141</v>
      </c>
      <c r="C98" s="189"/>
      <c r="D98" s="189"/>
      <c r="E98" s="189"/>
      <c r="F98" s="189"/>
      <c r="G98" s="189"/>
      <c r="H98" s="190"/>
    </row>
    <row r="99" spans="2:8" x14ac:dyDescent="0.4">
      <c r="B99" t="s">
        <v>142</v>
      </c>
    </row>
    <row r="101" spans="2:8" x14ac:dyDescent="0.4">
      <c r="B101" t="s">
        <v>270</v>
      </c>
    </row>
    <row r="103" spans="2:8" x14ac:dyDescent="0.4">
      <c r="B103" t="s">
        <v>267</v>
      </c>
    </row>
    <row r="104" spans="2:8" x14ac:dyDescent="0.4">
      <c r="B104" t="s">
        <v>269</v>
      </c>
    </row>
    <row r="105" spans="2:8" x14ac:dyDescent="0.4">
      <c r="B105" t="s">
        <v>268</v>
      </c>
    </row>
    <row r="106" spans="2:8" x14ac:dyDescent="0.4">
      <c r="B106" t="s">
        <v>228</v>
      </c>
    </row>
    <row r="108" spans="2:8" x14ac:dyDescent="0.4">
      <c r="B108" t="s">
        <v>283</v>
      </c>
    </row>
    <row r="109" spans="2:8" x14ac:dyDescent="0.4">
      <c r="B109" t="s">
        <v>225</v>
      </c>
    </row>
    <row r="110" spans="2:8" x14ac:dyDescent="0.4">
      <c r="B110" t="s">
        <v>219</v>
      </c>
    </row>
    <row r="111" spans="2:8" x14ac:dyDescent="0.4">
      <c r="B111" t="s">
        <v>226</v>
      </c>
    </row>
    <row r="112" spans="2:8" ht="19.5" thickBot="1" x14ac:dyDescent="0.45">
      <c r="B112" t="s">
        <v>221</v>
      </c>
    </row>
    <row r="113" spans="2:9" x14ac:dyDescent="0.4">
      <c r="B113" s="191" t="s">
        <v>222</v>
      </c>
      <c r="C113" s="192"/>
      <c r="D113" s="192"/>
      <c r="E113" s="192"/>
      <c r="F113" s="192"/>
      <c r="G113" s="192"/>
      <c r="H113" s="193"/>
    </row>
    <row r="114" spans="2:9" x14ac:dyDescent="0.4">
      <c r="B114" s="194" t="s">
        <v>3</v>
      </c>
      <c r="C114" s="195"/>
      <c r="D114" s="211" t="s">
        <v>4</v>
      </c>
      <c r="E114" s="195"/>
      <c r="F114" s="195"/>
      <c r="G114" s="195"/>
      <c r="H114" s="196"/>
    </row>
    <row r="115" spans="2:9" x14ac:dyDescent="0.4">
      <c r="B115" s="194" t="s">
        <v>125</v>
      </c>
      <c r="C115" s="197">
        <v>10000</v>
      </c>
      <c r="D115" s="211" t="s">
        <v>126</v>
      </c>
      <c r="E115" s="197">
        <v>10000</v>
      </c>
      <c r="F115" s="195"/>
      <c r="G115" s="203" t="s">
        <v>275</v>
      </c>
      <c r="H115" s="204"/>
      <c r="I115" t="s">
        <v>279</v>
      </c>
    </row>
    <row r="116" spans="2:9" x14ac:dyDescent="0.4">
      <c r="B116" s="194" t="s">
        <v>229</v>
      </c>
      <c r="C116" s="195"/>
      <c r="D116" s="195"/>
      <c r="E116" s="195"/>
      <c r="F116" s="195"/>
      <c r="G116" s="195"/>
      <c r="H116" s="196"/>
      <c r="I116" t="s">
        <v>280</v>
      </c>
    </row>
    <row r="117" spans="2:9" x14ac:dyDescent="0.4">
      <c r="B117" s="194" t="s">
        <v>223</v>
      </c>
      <c r="C117" s="195"/>
      <c r="D117" s="195"/>
      <c r="E117" s="195"/>
      <c r="F117" s="195"/>
      <c r="G117" s="195"/>
      <c r="H117" s="196"/>
      <c r="I117" t="s">
        <v>281</v>
      </c>
    </row>
    <row r="118" spans="2:9" x14ac:dyDescent="0.4">
      <c r="B118" s="194" t="s">
        <v>3</v>
      </c>
      <c r="C118" s="195"/>
      <c r="D118" s="195"/>
      <c r="E118" s="195"/>
      <c r="F118" s="195"/>
      <c r="G118" s="195"/>
      <c r="H118" s="196"/>
    </row>
    <row r="119" spans="2:9" ht="19.5" thickBot="1" x14ac:dyDescent="0.45">
      <c r="B119" s="200" t="s">
        <v>73</v>
      </c>
      <c r="C119" s="198">
        <v>10000</v>
      </c>
      <c r="D119" s="212" t="s">
        <v>126</v>
      </c>
      <c r="E119" s="205">
        <v>10000</v>
      </c>
      <c r="F119" s="199"/>
      <c r="G119" s="203" t="s">
        <v>224</v>
      </c>
      <c r="H119" s="204"/>
      <c r="I119" t="s">
        <v>276</v>
      </c>
    </row>
    <row r="120" spans="2:9" x14ac:dyDescent="0.4">
      <c r="B120" s="202" t="s">
        <v>272</v>
      </c>
      <c r="I120" t="s">
        <v>277</v>
      </c>
    </row>
    <row r="122" spans="2:9" x14ac:dyDescent="0.4">
      <c r="B122" s="201" t="s">
        <v>273</v>
      </c>
    </row>
    <row r="123" spans="2:9" x14ac:dyDescent="0.4">
      <c r="B123" s="215" t="s">
        <v>300</v>
      </c>
    </row>
    <row r="124" spans="2:9" x14ac:dyDescent="0.4">
      <c r="B124" s="201" t="s">
        <v>301</v>
      </c>
    </row>
    <row r="125" spans="2:9" x14ac:dyDescent="0.4">
      <c r="B125" t="s">
        <v>278</v>
      </c>
    </row>
    <row r="130" spans="2:5" x14ac:dyDescent="0.4">
      <c r="B130" t="s">
        <v>132</v>
      </c>
    </row>
    <row r="131" spans="2:5" x14ac:dyDescent="0.4">
      <c r="B131" t="s">
        <v>230</v>
      </c>
    </row>
    <row r="132" spans="2:5" x14ac:dyDescent="0.4">
      <c r="B132" t="s">
        <v>271</v>
      </c>
    </row>
    <row r="133" spans="2:5" x14ac:dyDescent="0.4">
      <c r="B133" t="s">
        <v>227</v>
      </c>
    </row>
    <row r="134" spans="2:5" x14ac:dyDescent="0.4">
      <c r="B134" t="s">
        <v>231</v>
      </c>
    </row>
    <row r="136" spans="2:5" x14ac:dyDescent="0.4">
      <c r="B136" t="s">
        <v>205</v>
      </c>
    </row>
    <row r="137" spans="2:5" x14ac:dyDescent="0.4">
      <c r="B137" t="s">
        <v>206</v>
      </c>
    </row>
    <row r="138" spans="2:5" x14ac:dyDescent="0.4">
      <c r="B138" t="s">
        <v>128</v>
      </c>
    </row>
    <row r="139" spans="2:5" x14ac:dyDescent="0.4">
      <c r="B139" t="s">
        <v>133</v>
      </c>
    </row>
    <row r="140" spans="2:5" x14ac:dyDescent="0.4">
      <c r="B140" t="s">
        <v>3</v>
      </c>
      <c r="D140" t="s">
        <v>4</v>
      </c>
    </row>
    <row r="141" spans="2:5" x14ac:dyDescent="0.4">
      <c r="B141" t="s">
        <v>129</v>
      </c>
      <c r="C141">
        <v>300</v>
      </c>
      <c r="D141" t="s">
        <v>130</v>
      </c>
      <c r="E141">
        <v>300</v>
      </c>
    </row>
    <row r="142" spans="2:5" x14ac:dyDescent="0.4">
      <c r="B142" t="s">
        <v>207</v>
      </c>
    </row>
    <row r="144" spans="2:5" x14ac:dyDescent="0.4">
      <c r="B144" s="161" t="s">
        <v>121</v>
      </c>
    </row>
    <row r="145" spans="2:7" x14ac:dyDescent="0.4">
      <c r="B145" s="161"/>
    </row>
    <row r="146" spans="2:7" x14ac:dyDescent="0.4">
      <c r="B146" t="s">
        <v>232</v>
      </c>
    </row>
    <row r="147" spans="2:7" x14ac:dyDescent="0.4">
      <c r="B147" s="178" t="s">
        <v>259</v>
      </c>
    </row>
    <row r="148" spans="2:7" x14ac:dyDescent="0.4">
      <c r="B148" t="s">
        <v>122</v>
      </c>
      <c r="G148" t="s">
        <v>217</v>
      </c>
    </row>
    <row r="149" spans="2:7" x14ac:dyDescent="0.4">
      <c r="B149" t="s">
        <v>3</v>
      </c>
      <c r="D149" t="s">
        <v>4</v>
      </c>
    </row>
    <row r="150" spans="2:7" x14ac:dyDescent="0.4">
      <c r="B150" t="s">
        <v>35</v>
      </c>
      <c r="C150" s="164">
        <v>10000</v>
      </c>
      <c r="D150" t="s">
        <v>210</v>
      </c>
      <c r="E150" s="164">
        <v>10000</v>
      </c>
    </row>
    <row r="152" spans="2:7" x14ac:dyDescent="0.4">
      <c r="B152" s="162" t="s">
        <v>260</v>
      </c>
      <c r="G152" t="s">
        <v>218</v>
      </c>
    </row>
    <row r="153" spans="2:7" x14ac:dyDescent="0.4">
      <c r="B153" s="162" t="s">
        <v>123</v>
      </c>
    </row>
    <row r="154" spans="2:7" x14ac:dyDescent="0.4">
      <c r="B154" t="s">
        <v>208</v>
      </c>
    </row>
    <row r="155" spans="2:7" x14ac:dyDescent="0.4">
      <c r="B155" t="s">
        <v>241</v>
      </c>
      <c r="G155" t="s">
        <v>216</v>
      </c>
    </row>
    <row r="156" spans="2:7" x14ac:dyDescent="0.4">
      <c r="B156" t="s">
        <v>3</v>
      </c>
      <c r="D156" t="s">
        <v>4</v>
      </c>
    </row>
    <row r="157" spans="2:7" x14ac:dyDescent="0.4">
      <c r="B157" t="s">
        <v>209</v>
      </c>
      <c r="C157" s="164">
        <v>10000</v>
      </c>
      <c r="D157" t="s">
        <v>73</v>
      </c>
      <c r="E157" s="164">
        <v>10000</v>
      </c>
    </row>
    <row r="159" spans="2:7" x14ac:dyDescent="0.4">
      <c r="B159" t="s">
        <v>242</v>
      </c>
      <c r="G159" t="s">
        <v>215</v>
      </c>
    </row>
    <row r="160" spans="2:7" x14ac:dyDescent="0.4">
      <c r="B160" t="s">
        <v>240</v>
      </c>
    </row>
    <row r="161" spans="2:5" x14ac:dyDescent="0.4">
      <c r="B161" t="s">
        <v>3</v>
      </c>
      <c r="D161" t="s">
        <v>4</v>
      </c>
    </row>
    <row r="162" spans="2:5" x14ac:dyDescent="0.4">
      <c r="B162" t="s">
        <v>59</v>
      </c>
      <c r="C162" s="164">
        <v>500</v>
      </c>
      <c r="D162" t="s">
        <v>73</v>
      </c>
      <c r="E162" s="164">
        <v>500</v>
      </c>
    </row>
    <row r="164" spans="2:5" x14ac:dyDescent="0.4">
      <c r="B164" s="162" t="s">
        <v>192</v>
      </c>
    </row>
    <row r="167" spans="2:5" x14ac:dyDescent="0.4">
      <c r="B167" s="163" t="s">
        <v>139</v>
      </c>
    </row>
    <row r="168" spans="2:5" ht="19.5" x14ac:dyDescent="0.4">
      <c r="B168" s="165" t="s">
        <v>136</v>
      </c>
      <c r="C168" s="166" t="s">
        <v>137</v>
      </c>
    </row>
    <row r="169" spans="2:5" x14ac:dyDescent="0.4">
      <c r="B169" t="s">
        <v>211</v>
      </c>
    </row>
    <row r="170" spans="2:5" ht="19.5" x14ac:dyDescent="0.4">
      <c r="B170" s="165" t="s">
        <v>212</v>
      </c>
    </row>
    <row r="171" spans="2:5" ht="19.5" x14ac:dyDescent="0.4">
      <c r="B171" s="165" t="s">
        <v>140</v>
      </c>
    </row>
    <row r="172" spans="2:5" x14ac:dyDescent="0.4">
      <c r="B172" t="s">
        <v>138</v>
      </c>
    </row>
    <row r="173" spans="2:5" ht="19.5" x14ac:dyDescent="0.4">
      <c r="B173" s="165" t="s">
        <v>213</v>
      </c>
    </row>
    <row r="174" spans="2:5" x14ac:dyDescent="0.4">
      <c r="B174" t="s">
        <v>214</v>
      </c>
    </row>
    <row r="177" spans="2:8" x14ac:dyDescent="0.4">
      <c r="B177" s="163" t="s">
        <v>239</v>
      </c>
    </row>
    <row r="178" spans="2:8" x14ac:dyDescent="0.4">
      <c r="B178" t="s">
        <v>302</v>
      </c>
    </row>
    <row r="179" spans="2:8" x14ac:dyDescent="0.4">
      <c r="B179" s="178" t="s">
        <v>257</v>
      </c>
    </row>
    <row r="180" spans="2:8" x14ac:dyDescent="0.4">
      <c r="B180" s="174" t="s">
        <v>3</v>
      </c>
      <c r="C180" s="176"/>
      <c r="D180" s="174" t="s">
        <v>4</v>
      </c>
      <c r="E180" s="176"/>
    </row>
    <row r="181" spans="2:8" x14ac:dyDescent="0.4">
      <c r="B181" s="157" t="s">
        <v>35</v>
      </c>
      <c r="C181" s="175">
        <v>10000</v>
      </c>
      <c r="D181" s="157" t="s">
        <v>209</v>
      </c>
      <c r="E181" s="175">
        <v>10000</v>
      </c>
      <c r="H181" t="s">
        <v>233</v>
      </c>
    </row>
    <row r="183" spans="2:8" x14ac:dyDescent="0.4">
      <c r="B183" s="161" t="s">
        <v>258</v>
      </c>
    </row>
    <row r="184" spans="2:8" x14ac:dyDescent="0.4">
      <c r="B184" t="s">
        <v>120</v>
      </c>
      <c r="C184" t="s">
        <v>238</v>
      </c>
    </row>
    <row r="185" spans="2:8" x14ac:dyDescent="0.4">
      <c r="B185" s="45"/>
      <c r="C185" s="173" t="s">
        <v>115</v>
      </c>
      <c r="D185" s="156"/>
      <c r="E185" s="174"/>
      <c r="F185" s="173" t="s">
        <v>116</v>
      </c>
    </row>
    <row r="186" spans="2:8" x14ac:dyDescent="0.4">
      <c r="B186" s="157" t="s">
        <v>118</v>
      </c>
      <c r="C186" s="158">
        <v>10500</v>
      </c>
      <c r="D186" s="157"/>
      <c r="E186" s="157" t="s">
        <v>35</v>
      </c>
      <c r="F186" s="158">
        <v>10500</v>
      </c>
      <c r="G186" t="s">
        <v>234</v>
      </c>
    </row>
    <row r="187" spans="2:8" x14ac:dyDescent="0.4">
      <c r="B187" s="157" t="s">
        <v>210</v>
      </c>
      <c r="C187" s="158">
        <v>10000</v>
      </c>
      <c r="D187" s="157"/>
      <c r="E187" s="157" t="s">
        <v>118</v>
      </c>
      <c r="F187" s="158">
        <v>10000</v>
      </c>
      <c r="G187" t="s">
        <v>235</v>
      </c>
    </row>
    <row r="188" spans="2:8" x14ac:dyDescent="0.4">
      <c r="B188" s="157" t="s">
        <v>119</v>
      </c>
      <c r="C188" s="159">
        <v>500</v>
      </c>
      <c r="D188" s="157"/>
      <c r="E188" s="157" t="s">
        <v>117</v>
      </c>
      <c r="F188" s="159">
        <v>500</v>
      </c>
      <c r="G188" t="s">
        <v>236</v>
      </c>
    </row>
    <row r="189" spans="2:8" x14ac:dyDescent="0.4">
      <c r="B189" s="160"/>
      <c r="C189" s="177"/>
      <c r="D189" s="160"/>
      <c r="E189" s="160"/>
      <c r="F189" s="177"/>
    </row>
    <row r="190" spans="2:8" x14ac:dyDescent="0.4">
      <c r="B190" s="160" t="s">
        <v>246</v>
      </c>
      <c r="C190" s="160"/>
      <c r="D190" s="160"/>
      <c r="E190" s="160"/>
      <c r="F190" s="160"/>
    </row>
    <row r="191" spans="2:8" x14ac:dyDescent="0.4">
      <c r="B191" t="s">
        <v>250</v>
      </c>
    </row>
    <row r="192" spans="2:8" x14ac:dyDescent="0.4">
      <c r="B192" t="s">
        <v>245</v>
      </c>
    </row>
    <row r="193" spans="2:6" x14ac:dyDescent="0.4">
      <c r="B193" t="s">
        <v>247</v>
      </c>
    </row>
    <row r="194" spans="2:6" x14ac:dyDescent="0.4">
      <c r="B194" t="s">
        <v>249</v>
      </c>
    </row>
    <row r="195" spans="2:6" x14ac:dyDescent="0.4">
      <c r="B195" t="s">
        <v>248</v>
      </c>
    </row>
    <row r="196" spans="2:6" x14ac:dyDescent="0.4">
      <c r="B196" t="s">
        <v>251</v>
      </c>
    </row>
    <row r="197" spans="2:6" x14ac:dyDescent="0.4">
      <c r="B197" t="s">
        <v>253</v>
      </c>
      <c r="F197" t="s">
        <v>254</v>
      </c>
    </row>
    <row r="198" spans="2:6" x14ac:dyDescent="0.4">
      <c r="B198" t="s">
        <v>252</v>
      </c>
    </row>
    <row r="199" spans="2:6" x14ac:dyDescent="0.4">
      <c r="B199" t="s">
        <v>255</v>
      </c>
    </row>
    <row r="200" spans="2:6" x14ac:dyDescent="0.4">
      <c r="B200" t="s">
        <v>261</v>
      </c>
    </row>
    <row r="203" spans="2:6" x14ac:dyDescent="0.4">
      <c r="B203" t="s">
        <v>256</v>
      </c>
    </row>
    <row r="206" spans="2:6" x14ac:dyDescent="0.4">
      <c r="B206" t="s">
        <v>135</v>
      </c>
    </row>
    <row r="208" spans="2:6" x14ac:dyDescent="0.4">
      <c r="B208" t="s">
        <v>262</v>
      </c>
    </row>
    <row r="209" spans="2:2" x14ac:dyDescent="0.4">
      <c r="B209" t="s">
        <v>263</v>
      </c>
    </row>
    <row r="210" spans="2:2" x14ac:dyDescent="0.4">
      <c r="B210" t="s">
        <v>265</v>
      </c>
    </row>
    <row r="211" spans="2:2" x14ac:dyDescent="0.4">
      <c r="B211" t="s">
        <v>264</v>
      </c>
    </row>
    <row r="212" spans="2:2" x14ac:dyDescent="0.4">
      <c r="B212" t="s">
        <v>266</v>
      </c>
    </row>
    <row r="215" spans="2:2" x14ac:dyDescent="0.4">
      <c r="B215" s="161"/>
    </row>
    <row r="216" spans="2:2" x14ac:dyDescent="0.4">
      <c r="B216" t="s">
        <v>297</v>
      </c>
    </row>
    <row r="217" spans="2:2" x14ac:dyDescent="0.4">
      <c r="B217" t="s">
        <v>296</v>
      </c>
    </row>
    <row r="218" spans="2:2" x14ac:dyDescent="0.4">
      <c r="B218" t="s">
        <v>298</v>
      </c>
    </row>
    <row r="219" spans="2:2" x14ac:dyDescent="0.4">
      <c r="B219" t="s">
        <v>295</v>
      </c>
    </row>
    <row r="220" spans="2:2" x14ac:dyDescent="0.4">
      <c r="B220" t="s">
        <v>299</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workbookViewId="0">
      <selection activeCell="A2" sqref="A2"/>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159</v>
      </c>
    </row>
    <row r="3" spans="1:7" x14ac:dyDescent="0.4">
      <c r="G3" s="170" t="s">
        <v>160</v>
      </c>
    </row>
    <row r="4" spans="1:7" x14ac:dyDescent="0.4">
      <c r="C4" t="s">
        <v>145</v>
      </c>
      <c r="E4" t="s">
        <v>4</v>
      </c>
      <c r="G4" s="167" t="s">
        <v>161</v>
      </c>
    </row>
    <row r="5" spans="1:7" x14ac:dyDescent="0.4">
      <c r="B5" t="s">
        <v>146</v>
      </c>
      <c r="G5" t="s">
        <v>94</v>
      </c>
    </row>
    <row r="6" spans="1:7" x14ac:dyDescent="0.4">
      <c r="C6" t="s">
        <v>173</v>
      </c>
      <c r="E6" t="s">
        <v>148</v>
      </c>
      <c r="G6" s="168" t="s">
        <v>158</v>
      </c>
    </row>
    <row r="7" spans="1:7" x14ac:dyDescent="0.4">
      <c r="B7" t="s">
        <v>168</v>
      </c>
      <c r="G7" s="168"/>
    </row>
    <row r="8" spans="1:7" x14ac:dyDescent="0.4">
      <c r="C8" t="s">
        <v>169</v>
      </c>
      <c r="E8" t="s">
        <v>170</v>
      </c>
      <c r="G8" s="168" t="s">
        <v>284</v>
      </c>
    </row>
    <row r="9" spans="1:7" x14ac:dyDescent="0.4">
      <c r="G9" s="168"/>
    </row>
    <row r="10" spans="1:7" x14ac:dyDescent="0.4">
      <c r="B10" t="s">
        <v>149</v>
      </c>
    </row>
    <row r="11" spans="1:7" x14ac:dyDescent="0.4">
      <c r="C11" s="171" t="s">
        <v>167</v>
      </c>
      <c r="E11" t="s">
        <v>147</v>
      </c>
      <c r="G11" t="s">
        <v>177</v>
      </c>
    </row>
    <row r="12" spans="1:7" x14ac:dyDescent="0.4">
      <c r="B12" s="214" t="s">
        <v>186</v>
      </c>
    </row>
    <row r="13" spans="1:7" x14ac:dyDescent="0.4">
      <c r="C13" s="169" t="s">
        <v>155</v>
      </c>
      <c r="E13" t="s">
        <v>148</v>
      </c>
    </row>
    <row r="14" spans="1:7" x14ac:dyDescent="0.4">
      <c r="B14" s="213" t="s">
        <v>187</v>
      </c>
    </row>
    <row r="15" spans="1:7" x14ac:dyDescent="0.4">
      <c r="C15" s="169" t="s">
        <v>176</v>
      </c>
      <c r="E15" t="s">
        <v>148</v>
      </c>
    </row>
    <row r="16" spans="1:7" x14ac:dyDescent="0.4">
      <c r="C16" t="s">
        <v>165</v>
      </c>
      <c r="E16" t="s">
        <v>148</v>
      </c>
    </row>
    <row r="17" spans="2:7" x14ac:dyDescent="0.4">
      <c r="B17" t="s">
        <v>193</v>
      </c>
    </row>
    <row r="18" spans="2:7" x14ac:dyDescent="0.4">
      <c r="C18" s="171" t="s">
        <v>181</v>
      </c>
      <c r="E18" t="s">
        <v>182</v>
      </c>
      <c r="G18" t="s">
        <v>185</v>
      </c>
    </row>
    <row r="19" spans="2:7" x14ac:dyDescent="0.4">
      <c r="B19" t="s">
        <v>188</v>
      </c>
    </row>
    <row r="20" spans="2:7" x14ac:dyDescent="0.4">
      <c r="C20" t="s">
        <v>183</v>
      </c>
      <c r="E20" t="s">
        <v>184</v>
      </c>
      <c r="G20" t="s">
        <v>198</v>
      </c>
    </row>
    <row r="21" spans="2:7" x14ac:dyDescent="0.4">
      <c r="G21" t="s">
        <v>199</v>
      </c>
    </row>
    <row r="22" spans="2:7" x14ac:dyDescent="0.4">
      <c r="G22" t="s">
        <v>200</v>
      </c>
    </row>
    <row r="25" spans="2:7" x14ac:dyDescent="0.4">
      <c r="B25" s="163" t="s">
        <v>150</v>
      </c>
    </row>
    <row r="27" spans="2:7" x14ac:dyDescent="0.4">
      <c r="C27" t="s">
        <v>3</v>
      </c>
      <c r="E27" t="s">
        <v>4</v>
      </c>
    </row>
    <row r="28" spans="2:7" x14ac:dyDescent="0.4">
      <c r="B28" t="s">
        <v>151</v>
      </c>
    </row>
    <row r="29" spans="2:7" x14ac:dyDescent="0.4">
      <c r="C29" t="s">
        <v>162</v>
      </c>
      <c r="E29" t="s">
        <v>172</v>
      </c>
    </row>
    <row r="30" spans="2:7" x14ac:dyDescent="0.4">
      <c r="B30" t="s">
        <v>174</v>
      </c>
    </row>
    <row r="31" spans="2:7" x14ac:dyDescent="0.4">
      <c r="C31" t="s">
        <v>171</v>
      </c>
      <c r="E31" t="s">
        <v>126</v>
      </c>
    </row>
    <row r="33" spans="2:7" x14ac:dyDescent="0.4">
      <c r="B33" t="s">
        <v>164</v>
      </c>
    </row>
    <row r="34" spans="2:7" x14ac:dyDescent="0.4">
      <c r="C34" t="s">
        <v>152</v>
      </c>
      <c r="E34" s="169" t="s">
        <v>163</v>
      </c>
    </row>
    <row r="35" spans="2:7" x14ac:dyDescent="0.4">
      <c r="B35" s="214" t="s">
        <v>197</v>
      </c>
    </row>
    <row r="36" spans="2:7" x14ac:dyDescent="0.4">
      <c r="C36" s="171" t="s">
        <v>166</v>
      </c>
      <c r="E36" s="169" t="s">
        <v>154</v>
      </c>
    </row>
    <row r="37" spans="2:7" x14ac:dyDescent="0.4">
      <c r="B37" t="s">
        <v>194</v>
      </c>
      <c r="G37" t="s">
        <v>157</v>
      </c>
    </row>
    <row r="38" spans="2:7" x14ac:dyDescent="0.4">
      <c r="C38" s="171" t="s">
        <v>153</v>
      </c>
      <c r="E38" s="171" t="s">
        <v>189</v>
      </c>
    </row>
    <row r="39" spans="2:7" x14ac:dyDescent="0.4">
      <c r="B39" t="s">
        <v>195</v>
      </c>
      <c r="G39" t="s">
        <v>156</v>
      </c>
    </row>
    <row r="40" spans="2:7" x14ac:dyDescent="0.4">
      <c r="C40" t="s">
        <v>152</v>
      </c>
      <c r="E40" s="171" t="s">
        <v>190</v>
      </c>
    </row>
    <row r="41" spans="2:7" x14ac:dyDescent="0.4">
      <c r="B41" s="213" t="s">
        <v>196</v>
      </c>
    </row>
    <row r="42" spans="2:7" x14ac:dyDescent="0.4">
      <c r="C42" t="s">
        <v>152</v>
      </c>
      <c r="E42" s="169" t="s">
        <v>175</v>
      </c>
    </row>
    <row r="43" spans="2:7" ht="19.5" x14ac:dyDescent="0.4">
      <c r="B43" s="172" t="s">
        <v>178</v>
      </c>
    </row>
    <row r="44" spans="2:7" x14ac:dyDescent="0.4">
      <c r="C44" t="s">
        <v>180</v>
      </c>
      <c r="E44" s="169" t="s">
        <v>179</v>
      </c>
      <c r="G44" t="s">
        <v>191</v>
      </c>
    </row>
    <row r="45" spans="2:7" x14ac:dyDescent="0.4">
      <c r="E45" s="169"/>
    </row>
    <row r="46" spans="2:7" x14ac:dyDescent="0.4">
      <c r="E46" s="169"/>
    </row>
    <row r="48" spans="2:7" x14ac:dyDescent="0.4">
      <c r="B48" t="s">
        <v>285</v>
      </c>
    </row>
    <row r="49" spans="2:4" x14ac:dyDescent="0.4">
      <c r="B49" t="s">
        <v>286</v>
      </c>
      <c r="D49" t="s">
        <v>293</v>
      </c>
    </row>
    <row r="50" spans="2:4" x14ac:dyDescent="0.4">
      <c r="B50" t="s">
        <v>287</v>
      </c>
      <c r="D50" t="s">
        <v>290</v>
      </c>
    </row>
    <row r="51" spans="2:4" x14ac:dyDescent="0.4">
      <c r="B51" t="s">
        <v>288</v>
      </c>
      <c r="D51" t="s">
        <v>291</v>
      </c>
    </row>
    <row r="52" spans="2:4" x14ac:dyDescent="0.4">
      <c r="B52" t="s">
        <v>289</v>
      </c>
      <c r="D52" t="s">
        <v>290</v>
      </c>
    </row>
    <row r="53" spans="2:4" x14ac:dyDescent="0.4">
      <c r="B53" t="s">
        <v>292</v>
      </c>
    </row>
    <row r="54" spans="2:4" x14ac:dyDescent="0.4">
      <c r="B54" t="s">
        <v>294</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4" t="s">
        <v>111</v>
      </c>
      <c r="B1" s="245"/>
      <c r="C1" s="245"/>
      <c r="D1" s="245"/>
      <c r="E1" s="245"/>
      <c r="F1" s="245"/>
      <c r="G1" s="245"/>
      <c r="H1" s="245"/>
      <c r="I1" s="245"/>
      <c r="J1" s="245"/>
    </row>
    <row r="2" spans="1:10" ht="28.5" customHeight="1" thickBot="1" x14ac:dyDescent="0.45">
      <c r="D2" s="245" t="s">
        <v>1</v>
      </c>
      <c r="E2" s="245"/>
      <c r="F2" s="245"/>
      <c r="G2" s="245"/>
    </row>
    <row r="3" spans="1:10" x14ac:dyDescent="0.4">
      <c r="A3" s="246" t="s">
        <v>0</v>
      </c>
      <c r="B3" s="248" t="s">
        <v>2</v>
      </c>
      <c r="C3" s="249"/>
      <c r="D3" s="248" t="s">
        <v>5</v>
      </c>
      <c r="E3" s="250"/>
      <c r="F3" s="251" t="s">
        <v>0</v>
      </c>
      <c r="G3" s="248" t="s">
        <v>6</v>
      </c>
      <c r="H3" s="249"/>
      <c r="I3" s="248" t="s">
        <v>7</v>
      </c>
      <c r="J3" s="249"/>
    </row>
    <row r="4" spans="1:10" x14ac:dyDescent="0.4">
      <c r="A4" s="247"/>
      <c r="B4" s="5" t="s">
        <v>3</v>
      </c>
      <c r="C4" s="1" t="s">
        <v>4</v>
      </c>
      <c r="D4" s="6" t="s">
        <v>3</v>
      </c>
      <c r="E4" s="45" t="s">
        <v>4</v>
      </c>
      <c r="F4" s="252"/>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423</v>
      </c>
      <c r="D10" s="26"/>
      <c r="E10" s="42"/>
      <c r="F10" s="49"/>
      <c r="G10" s="27"/>
      <c r="H10" s="18"/>
      <c r="I10" s="110"/>
      <c r="J10" s="36"/>
    </row>
    <row r="11" spans="1:10" x14ac:dyDescent="0.4">
      <c r="A11" s="3"/>
      <c r="B11" s="109"/>
      <c r="C11" s="18" t="s">
        <v>424</v>
      </c>
      <c r="D11" s="26"/>
      <c r="E11" s="42"/>
      <c r="F11" s="49"/>
      <c r="G11" s="27"/>
      <c r="H11" s="18"/>
      <c r="I11" s="110"/>
      <c r="J11" s="36"/>
    </row>
    <row r="12" spans="1:10" x14ac:dyDescent="0.4">
      <c r="A12" s="3"/>
      <c r="B12" s="109"/>
      <c r="C12" s="18" t="s">
        <v>425</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431</v>
      </c>
      <c r="D14" s="26"/>
      <c r="E14" s="43"/>
      <c r="F14" s="48"/>
      <c r="G14" s="26"/>
      <c r="H14" s="37"/>
      <c r="I14" s="110"/>
      <c r="J14" s="36"/>
    </row>
    <row r="15" spans="1:10" x14ac:dyDescent="0.4">
      <c r="A15" s="8" t="s">
        <v>33</v>
      </c>
      <c r="B15" s="109"/>
      <c r="F15" s="48" t="s">
        <v>432</v>
      </c>
      <c r="G15" s="26"/>
      <c r="H15" s="37"/>
      <c r="I15" s="110"/>
      <c r="J15" s="37"/>
    </row>
    <row r="16" spans="1:10" x14ac:dyDescent="0.4">
      <c r="A16" s="8" t="s">
        <v>32</v>
      </c>
      <c r="B16" s="108" t="s">
        <v>109</v>
      </c>
      <c r="C16" s="19" t="s">
        <v>426</v>
      </c>
      <c r="D16" s="30"/>
      <c r="E16" s="43"/>
      <c r="F16" s="48"/>
      <c r="G16" s="26"/>
      <c r="H16" s="37"/>
      <c r="I16" s="110"/>
      <c r="J16" s="37"/>
    </row>
    <row r="17" spans="1:11" x14ac:dyDescent="0.4">
      <c r="A17" s="8" t="s">
        <v>34</v>
      </c>
      <c r="B17" s="109"/>
      <c r="C17" s="19" t="s">
        <v>427</v>
      </c>
      <c r="D17" s="30"/>
      <c r="E17" s="97"/>
      <c r="F17" s="48"/>
      <c r="G17" s="26"/>
      <c r="H17" s="37"/>
      <c r="I17" s="110"/>
      <c r="J17" s="37"/>
      <c r="K17" t="s">
        <v>62</v>
      </c>
    </row>
    <row r="18" spans="1:11" x14ac:dyDescent="0.4">
      <c r="A18" s="9" t="s">
        <v>8</v>
      </c>
      <c r="B18" s="110"/>
      <c r="C18" s="19" t="s">
        <v>428</v>
      </c>
      <c r="D18" s="30"/>
      <c r="F18" s="48"/>
      <c r="G18" s="26"/>
      <c r="H18" s="37"/>
      <c r="I18" s="107"/>
      <c r="J18" s="37"/>
    </row>
    <row r="19" spans="1:11" x14ac:dyDescent="0.4">
      <c r="A19" s="3" t="s">
        <v>9</v>
      </c>
      <c r="B19" s="110"/>
      <c r="C19" s="20" t="s">
        <v>429</v>
      </c>
      <c r="D19" s="30"/>
      <c r="E19" s="43"/>
      <c r="F19" s="48"/>
      <c r="G19" s="29"/>
      <c r="H19" s="37"/>
      <c r="I19" s="107"/>
      <c r="J19" s="20"/>
    </row>
    <row r="20" spans="1:11" x14ac:dyDescent="0.4">
      <c r="A20" s="8" t="s">
        <v>10</v>
      </c>
      <c r="B20" s="110"/>
      <c r="C20" s="18" t="s">
        <v>430</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413</v>
      </c>
      <c r="D30" s="27"/>
      <c r="E30" s="43"/>
      <c r="F30" s="48"/>
      <c r="G30" s="29"/>
      <c r="H30" s="18"/>
      <c r="I30" s="29"/>
      <c r="J30" s="116"/>
    </row>
    <row r="31" spans="1:11" x14ac:dyDescent="0.4">
      <c r="A31" s="8"/>
      <c r="B31" s="26"/>
      <c r="C31" s="119" t="s">
        <v>409</v>
      </c>
      <c r="D31" s="27"/>
      <c r="E31" s="43"/>
      <c r="F31" s="48"/>
      <c r="G31" s="29"/>
      <c r="H31" s="18"/>
      <c r="I31" s="29"/>
      <c r="J31" s="116"/>
    </row>
    <row r="32" spans="1:11" x14ac:dyDescent="0.4">
      <c r="A32" s="8"/>
      <c r="B32" s="26"/>
      <c r="C32" s="119" t="s">
        <v>410</v>
      </c>
      <c r="D32" s="27"/>
      <c r="E32" s="43"/>
      <c r="F32" s="48"/>
      <c r="G32" s="29"/>
      <c r="H32" s="18"/>
      <c r="I32" s="29"/>
      <c r="J32" s="116"/>
    </row>
    <row r="33" spans="1:13" x14ac:dyDescent="0.4">
      <c r="A33" s="8"/>
      <c r="B33" s="26"/>
      <c r="C33" s="119" t="s">
        <v>411</v>
      </c>
      <c r="D33" s="27"/>
      <c r="E33" s="43"/>
      <c r="F33" s="48"/>
      <c r="G33" s="29"/>
      <c r="H33" s="18"/>
      <c r="I33" s="29"/>
      <c r="J33" s="116"/>
    </row>
    <row r="34" spans="1:13" x14ac:dyDescent="0.4">
      <c r="A34" s="8"/>
      <c r="B34" s="26"/>
      <c r="C34" s="119" t="s">
        <v>412</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414</v>
      </c>
      <c r="D38" s="27"/>
      <c r="E38" s="133"/>
      <c r="F38" s="48"/>
      <c r="G38" s="29"/>
      <c r="H38" s="20"/>
      <c r="I38" s="29"/>
      <c r="J38" s="151"/>
      <c r="K38" t="s">
        <v>49</v>
      </c>
      <c r="M38" s="150"/>
    </row>
    <row r="39" spans="1:13" x14ac:dyDescent="0.4">
      <c r="A39" s="9" t="s">
        <v>41</v>
      </c>
      <c r="B39" s="26"/>
      <c r="C39" s="120" t="s">
        <v>415</v>
      </c>
      <c r="D39" s="26"/>
      <c r="E39" s="65"/>
      <c r="F39" s="49"/>
      <c r="G39" s="26"/>
      <c r="H39" s="18"/>
      <c r="I39" s="29"/>
      <c r="J39" s="152"/>
      <c r="K39" t="s">
        <v>53</v>
      </c>
      <c r="M39" s="150"/>
    </row>
    <row r="40" spans="1:13" ht="19.5" thickBot="1" x14ac:dyDescent="0.45">
      <c r="A40" s="71" t="s">
        <v>15</v>
      </c>
      <c r="B40" s="72"/>
      <c r="C40" s="117" t="s">
        <v>416</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417</v>
      </c>
      <c r="C57" s="19"/>
      <c r="D57" s="57"/>
      <c r="E57" s="40"/>
      <c r="F57" s="50"/>
      <c r="G57" s="123"/>
      <c r="H57" s="36"/>
      <c r="I57" s="26"/>
      <c r="J57" s="36"/>
    </row>
    <row r="58" spans="1:13" x14ac:dyDescent="0.4">
      <c r="A58" s="2"/>
      <c r="B58" s="123" t="s">
        <v>418</v>
      </c>
      <c r="C58" s="19"/>
      <c r="D58" s="58"/>
      <c r="E58" s="40"/>
      <c r="F58" s="50"/>
      <c r="G58" s="123"/>
      <c r="H58" s="36"/>
      <c r="I58" s="26"/>
      <c r="J58" s="36"/>
    </row>
    <row r="59" spans="1:13" x14ac:dyDescent="0.4">
      <c r="A59" s="2"/>
      <c r="B59" s="123" t="s">
        <v>419</v>
      </c>
      <c r="C59" s="19"/>
      <c r="D59" s="58"/>
      <c r="E59" s="40"/>
      <c r="F59" s="50"/>
      <c r="G59" s="123"/>
      <c r="H59" s="36"/>
      <c r="I59" s="26"/>
      <c r="J59" s="36"/>
    </row>
    <row r="60" spans="1:13" x14ac:dyDescent="0.4">
      <c r="A60" s="2"/>
      <c r="B60" s="123" t="s">
        <v>420</v>
      </c>
      <c r="C60" s="19"/>
      <c r="D60" s="58"/>
      <c r="E60" s="40"/>
      <c r="F60" s="50"/>
      <c r="G60" s="123"/>
      <c r="H60" s="36"/>
      <c r="I60" s="26"/>
      <c r="J60" s="36"/>
    </row>
    <row r="61" spans="1:13" x14ac:dyDescent="0.4">
      <c r="A61" s="2" t="s">
        <v>59</v>
      </c>
      <c r="B61" s="123" t="s">
        <v>421</v>
      </c>
      <c r="C61" s="19"/>
      <c r="D61" s="95" t="s">
        <v>63</v>
      </c>
      <c r="E61" s="40"/>
      <c r="F61" s="50"/>
      <c r="G61" s="153"/>
      <c r="H61" s="36"/>
      <c r="I61" s="26"/>
      <c r="J61" s="36"/>
      <c r="K61" t="s">
        <v>65</v>
      </c>
      <c r="M61" s="150"/>
    </row>
    <row r="62" spans="1:13" x14ac:dyDescent="0.4">
      <c r="A62" s="9" t="s">
        <v>46</v>
      </c>
      <c r="B62" s="123" t="s">
        <v>422</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5"/>
  <sheetViews>
    <sheetView topLeftCell="A21" zoomScaleNormal="100" workbookViewId="0">
      <selection activeCell="J41" sqref="J41"/>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311</v>
      </c>
      <c r="C3" t="s">
        <v>390</v>
      </c>
      <c r="F3" t="s">
        <v>6</v>
      </c>
      <c r="I3" t="s">
        <v>390</v>
      </c>
      <c r="N3" t="s">
        <v>407</v>
      </c>
    </row>
    <row r="4" spans="1:16" x14ac:dyDescent="0.4">
      <c r="A4" s="157" t="s">
        <v>310</v>
      </c>
      <c r="B4" s="157" t="s">
        <v>0</v>
      </c>
      <c r="C4" s="156" t="s">
        <v>126</v>
      </c>
      <c r="D4" s="156" t="s">
        <v>305</v>
      </c>
      <c r="F4" s="229" t="s">
        <v>316</v>
      </c>
      <c r="G4" s="230"/>
      <c r="H4" s="230" t="s">
        <v>317</v>
      </c>
      <c r="I4" s="176"/>
      <c r="J4" s="157"/>
      <c r="K4" s="157"/>
      <c r="N4" s="229" t="s">
        <v>405</v>
      </c>
      <c r="O4" s="230" t="s">
        <v>126</v>
      </c>
      <c r="P4" s="230" t="s">
        <v>305</v>
      </c>
    </row>
    <row r="5" spans="1:16" x14ac:dyDescent="0.4">
      <c r="A5" s="157"/>
      <c r="B5" s="157"/>
      <c r="C5" s="227"/>
      <c r="D5" s="227"/>
      <c r="F5" s="231" t="s">
        <v>391</v>
      </c>
      <c r="G5" s="232" t="s">
        <v>343</v>
      </c>
      <c r="H5" s="243" t="str">
        <f>IFERROR(VLOOKUP(F5,$I$5:$K$8,3,FALSE),"0")</f>
        <v>0</v>
      </c>
      <c r="I5" s="176"/>
      <c r="J5" s="227"/>
      <c r="K5" s="227"/>
      <c r="N5" s="237" t="s">
        <v>393</v>
      </c>
      <c r="O5" s="233" t="str">
        <f>IFERROR(VLOOKUP(N5,$A$5:$C$17,3,FALSE),"")</f>
        <v/>
      </c>
      <c r="P5" s="233" t="str">
        <f>IFERROR(VLOOKUP(N5,$A$18:$D$29,4,FALSE),"")</f>
        <v/>
      </c>
    </row>
    <row r="6" spans="1:16" x14ac:dyDescent="0.4">
      <c r="A6" s="157"/>
      <c r="B6" s="157"/>
      <c r="C6" s="227"/>
      <c r="D6" s="227"/>
      <c r="F6" s="229"/>
      <c r="G6" s="232"/>
      <c r="H6" s="243" t="str">
        <f>IFERROR(VLOOKUP(F6,$I$5:$J$28,2,FALSE),"")</f>
        <v/>
      </c>
      <c r="I6" s="176"/>
      <c r="J6" s="227"/>
      <c r="K6" s="227"/>
      <c r="N6" s="237" t="s">
        <v>394</v>
      </c>
      <c r="O6" s="233" t="str">
        <f t="shared" ref="O6:O16" si="0">IFERROR(VLOOKUP(N6,$A$5:$C$17,3,FALSE),"")</f>
        <v/>
      </c>
      <c r="P6" s="233" t="str">
        <f t="shared" ref="P6:P16" si="1">IFERROR(VLOOKUP(N6,$A$18:$D$29,4,FALSE),"")</f>
        <v/>
      </c>
    </row>
    <row r="7" spans="1:16" x14ac:dyDescent="0.4">
      <c r="A7" s="157"/>
      <c r="B7" s="157"/>
      <c r="C7" s="227"/>
      <c r="D7" s="227"/>
      <c r="F7" s="229" t="s">
        <v>318</v>
      </c>
      <c r="G7" s="232"/>
      <c r="H7" s="243" t="str">
        <f>IFERROR(VLOOKUP(F7,$I$5:$J$28,2,FALSE),"")</f>
        <v/>
      </c>
      <c r="I7" s="176"/>
      <c r="J7" s="227"/>
      <c r="K7" s="227"/>
      <c r="N7" s="237" t="s">
        <v>395</v>
      </c>
      <c r="O7" s="233" t="str">
        <f t="shared" si="0"/>
        <v/>
      </c>
      <c r="P7" s="233" t="str">
        <f t="shared" si="1"/>
        <v/>
      </c>
    </row>
    <row r="8" spans="1:16" x14ac:dyDescent="0.35">
      <c r="A8" s="157"/>
      <c r="B8" s="157"/>
      <c r="C8" s="227"/>
      <c r="D8" s="227"/>
      <c r="F8" s="234" t="s">
        <v>319</v>
      </c>
      <c r="G8" s="232" t="s">
        <v>344</v>
      </c>
      <c r="H8" s="243" t="str">
        <f>IFERROR(VLOOKUP(F8,$I$5:$J$28,2,FALSE),"0")</f>
        <v>0</v>
      </c>
      <c r="I8" s="176"/>
      <c r="J8" s="227"/>
      <c r="K8" s="227"/>
      <c r="N8" s="237" t="s">
        <v>396</v>
      </c>
      <c r="O8" s="233" t="str">
        <f t="shared" si="0"/>
        <v/>
      </c>
      <c r="P8" s="233" t="str">
        <f t="shared" si="1"/>
        <v/>
      </c>
    </row>
    <row r="9" spans="1:16" x14ac:dyDescent="0.35">
      <c r="A9" s="157"/>
      <c r="B9" s="157"/>
      <c r="C9" s="227"/>
      <c r="D9" s="227"/>
      <c r="F9" s="234" t="s">
        <v>392</v>
      </c>
      <c r="G9" s="232" t="s">
        <v>345</v>
      </c>
      <c r="H9" s="243" t="str">
        <f>IFERROR(VLOOKUP(F9,$I$5:$J$28,2,FALSE),"0")</f>
        <v>0</v>
      </c>
      <c r="I9" s="176"/>
      <c r="J9" s="227"/>
      <c r="K9" s="227"/>
      <c r="N9" s="237" t="s">
        <v>397</v>
      </c>
      <c r="O9" s="233" t="str">
        <f t="shared" si="0"/>
        <v/>
      </c>
      <c r="P9" s="233" t="str">
        <f t="shared" si="1"/>
        <v/>
      </c>
    </row>
    <row r="10" spans="1:16" x14ac:dyDescent="0.4">
      <c r="A10" s="157"/>
      <c r="B10" s="157"/>
      <c r="C10" s="227"/>
      <c r="D10" s="227"/>
      <c r="F10" s="235" t="s">
        <v>350</v>
      </c>
      <c r="G10" s="232" t="s">
        <v>347</v>
      </c>
      <c r="H10" s="243">
        <f>IFERROR(H8+H9,0)</f>
        <v>0</v>
      </c>
      <c r="I10" s="176"/>
      <c r="J10" s="227"/>
      <c r="K10" s="227"/>
      <c r="N10" s="237" t="s">
        <v>398</v>
      </c>
      <c r="O10" s="233" t="str">
        <f t="shared" si="0"/>
        <v/>
      </c>
      <c r="P10" s="233" t="str">
        <f t="shared" si="1"/>
        <v/>
      </c>
    </row>
    <row r="11" spans="1:16" x14ac:dyDescent="0.4">
      <c r="A11" s="157"/>
      <c r="B11" s="157"/>
      <c r="C11" s="227"/>
      <c r="D11" s="227"/>
      <c r="F11" s="235" t="s">
        <v>320</v>
      </c>
      <c r="G11" s="232" t="s">
        <v>348</v>
      </c>
      <c r="H11" s="243" t="str">
        <f>IFERROR(VLOOKUP(F11,$I$5:$J$28,2,FALSE),"0")</f>
        <v>0</v>
      </c>
      <c r="I11" s="176"/>
      <c r="J11" s="227"/>
      <c r="K11" s="227"/>
      <c r="N11" s="237" t="s">
        <v>399</v>
      </c>
      <c r="O11" s="233" t="str">
        <f t="shared" si="0"/>
        <v/>
      </c>
      <c r="P11" s="233" t="str">
        <f t="shared" si="1"/>
        <v/>
      </c>
    </row>
    <row r="12" spans="1:16" x14ac:dyDescent="0.4">
      <c r="A12" s="157"/>
      <c r="B12" s="157"/>
      <c r="C12" s="227"/>
      <c r="D12" s="227"/>
      <c r="F12" s="235" t="s">
        <v>351</v>
      </c>
      <c r="G12" s="232" t="s">
        <v>349</v>
      </c>
      <c r="H12" s="243">
        <f>IFERROR(H10-H11,0)</f>
        <v>0</v>
      </c>
      <c r="I12" s="176"/>
      <c r="J12" s="227"/>
      <c r="K12" s="227"/>
      <c r="N12" s="237" t="s">
        <v>400</v>
      </c>
      <c r="O12" s="233" t="str">
        <f t="shared" si="0"/>
        <v/>
      </c>
      <c r="P12" s="233" t="str">
        <f t="shared" si="1"/>
        <v/>
      </c>
    </row>
    <row r="13" spans="1:16" x14ac:dyDescent="0.4">
      <c r="A13" s="157"/>
      <c r="B13" s="157"/>
      <c r="C13" s="227"/>
      <c r="D13" s="227"/>
      <c r="F13" s="235" t="s">
        <v>352</v>
      </c>
      <c r="G13" s="232" t="s">
        <v>346</v>
      </c>
      <c r="H13" s="243">
        <f>IFERROR(H5-H12,0)</f>
        <v>0</v>
      </c>
      <c r="I13" s="176"/>
      <c r="J13" s="227"/>
      <c r="K13" s="227"/>
      <c r="N13" s="237" t="s">
        <v>401</v>
      </c>
      <c r="O13" s="233" t="str">
        <f t="shared" si="0"/>
        <v/>
      </c>
      <c r="P13" s="233" t="str">
        <f t="shared" si="1"/>
        <v/>
      </c>
    </row>
    <row r="14" spans="1:16" x14ac:dyDescent="0.4">
      <c r="A14" s="157"/>
      <c r="B14" s="157"/>
      <c r="C14" s="227"/>
      <c r="D14" s="227"/>
      <c r="F14" s="229" t="s">
        <v>321</v>
      </c>
      <c r="G14" s="232"/>
      <c r="H14" s="243" t="str">
        <f t="shared" ref="H14:H55" si="2">IFERROR(VLOOKUP(F14,$I$5:$J$28,2,FALSE),"")</f>
        <v/>
      </c>
      <c r="I14" s="176"/>
      <c r="J14" s="227"/>
      <c r="K14" s="227"/>
      <c r="N14" s="237" t="s">
        <v>402</v>
      </c>
      <c r="O14" s="233" t="str">
        <f t="shared" si="0"/>
        <v/>
      </c>
      <c r="P14" s="233" t="str">
        <f t="shared" si="1"/>
        <v/>
      </c>
    </row>
    <row r="15" spans="1:16" x14ac:dyDescent="0.4">
      <c r="A15" s="157"/>
      <c r="B15" s="157"/>
      <c r="C15" s="227"/>
      <c r="D15" s="227"/>
      <c r="F15" s="235" t="s">
        <v>328</v>
      </c>
      <c r="G15" s="232" t="s">
        <v>353</v>
      </c>
      <c r="H15" s="243" t="str">
        <f t="shared" ref="H15:H35" si="3">IFERROR(VLOOKUP(F15,$I$5:$J$28,2,FALSE),"0")</f>
        <v>0</v>
      </c>
      <c r="I15" s="176"/>
      <c r="J15" s="227"/>
      <c r="K15" s="227"/>
      <c r="N15" s="237" t="s">
        <v>403</v>
      </c>
      <c r="O15" s="233" t="str">
        <f t="shared" si="0"/>
        <v/>
      </c>
      <c r="P15" s="233" t="str">
        <f t="shared" si="1"/>
        <v/>
      </c>
    </row>
    <row r="16" spans="1:16" x14ac:dyDescent="0.4">
      <c r="A16" s="157"/>
      <c r="B16" s="157"/>
      <c r="C16" s="227"/>
      <c r="D16" s="227"/>
      <c r="F16" s="235" t="s">
        <v>329</v>
      </c>
      <c r="G16" s="232" t="s">
        <v>354</v>
      </c>
      <c r="H16" s="243" t="str">
        <f t="shared" si="3"/>
        <v>0</v>
      </c>
      <c r="I16" s="176"/>
      <c r="J16" s="227"/>
      <c r="K16" s="227"/>
      <c r="N16" s="237" t="s">
        <v>404</v>
      </c>
      <c r="O16" s="233" t="str">
        <f t="shared" si="0"/>
        <v/>
      </c>
      <c r="P16" s="233" t="str">
        <f t="shared" si="1"/>
        <v/>
      </c>
    </row>
    <row r="17" spans="1:16" ht="19.5" thickBot="1" x14ac:dyDescent="0.45">
      <c r="A17" s="241"/>
      <c r="B17" s="241"/>
      <c r="C17" s="242"/>
      <c r="D17" s="242"/>
      <c r="F17" s="235" t="s">
        <v>330</v>
      </c>
      <c r="G17" s="232" t="s">
        <v>355</v>
      </c>
      <c r="H17" s="243" t="str">
        <f t="shared" si="3"/>
        <v>0</v>
      </c>
      <c r="I17" s="176"/>
      <c r="J17" s="227"/>
      <c r="K17" s="227"/>
      <c r="N17" s="238"/>
      <c r="O17" s="229"/>
      <c r="P17" s="229"/>
    </row>
    <row r="18" spans="1:16" ht="19.5" thickTop="1" x14ac:dyDescent="0.4">
      <c r="A18" s="239"/>
      <c r="B18" s="239"/>
      <c r="C18" s="240"/>
      <c r="D18" s="240"/>
      <c r="F18" s="235" t="s">
        <v>331</v>
      </c>
      <c r="G18" s="232" t="s">
        <v>356</v>
      </c>
      <c r="H18" s="243" t="str">
        <f t="shared" si="3"/>
        <v>0</v>
      </c>
      <c r="I18" s="176"/>
      <c r="J18" s="227"/>
      <c r="K18" s="227"/>
      <c r="N18" s="237" t="s">
        <v>406</v>
      </c>
      <c r="O18" s="233">
        <f>SUM(O5:O17)</f>
        <v>0</v>
      </c>
      <c r="P18" s="233">
        <f>SUM(P5:P17)</f>
        <v>0</v>
      </c>
    </row>
    <row r="19" spans="1:16" x14ac:dyDescent="0.4">
      <c r="A19" s="157"/>
      <c r="B19" s="157"/>
      <c r="C19" s="227"/>
      <c r="D19" s="227"/>
      <c r="F19" s="235" t="s">
        <v>332</v>
      </c>
      <c r="G19" s="232" t="s">
        <v>357</v>
      </c>
      <c r="H19" s="243" t="str">
        <f t="shared" si="3"/>
        <v>0</v>
      </c>
      <c r="I19" s="176"/>
      <c r="J19" s="227"/>
      <c r="K19" s="227"/>
      <c r="N19" s="236"/>
    </row>
    <row r="20" spans="1:16" x14ac:dyDescent="0.4">
      <c r="A20" s="157"/>
      <c r="B20" s="157"/>
      <c r="C20" s="227"/>
      <c r="D20" s="227"/>
      <c r="F20" s="235" t="s">
        <v>333</v>
      </c>
      <c r="G20" s="232" t="s">
        <v>358</v>
      </c>
      <c r="H20" s="243" t="str">
        <f t="shared" si="3"/>
        <v>0</v>
      </c>
      <c r="I20" s="176"/>
      <c r="J20" s="227"/>
      <c r="K20" s="227"/>
      <c r="N20" s="236"/>
    </row>
    <row r="21" spans="1:16" x14ac:dyDescent="0.4">
      <c r="A21" s="157"/>
      <c r="B21" s="157"/>
      <c r="C21" s="227"/>
      <c r="D21" s="227"/>
      <c r="F21" s="235" t="s">
        <v>334</v>
      </c>
      <c r="G21" s="232" t="s">
        <v>359</v>
      </c>
      <c r="H21" s="243" t="str">
        <f t="shared" si="3"/>
        <v>0</v>
      </c>
      <c r="I21" s="176"/>
      <c r="J21" s="227"/>
      <c r="K21" s="227"/>
    </row>
    <row r="22" spans="1:16" x14ac:dyDescent="0.4">
      <c r="A22" s="157"/>
      <c r="B22" s="157"/>
      <c r="C22" s="227"/>
      <c r="D22" s="227"/>
      <c r="F22" s="235" t="s">
        <v>335</v>
      </c>
      <c r="G22" s="232" t="s">
        <v>360</v>
      </c>
      <c r="H22" s="243" t="str">
        <f t="shared" si="3"/>
        <v>0</v>
      </c>
      <c r="I22" s="176"/>
      <c r="J22" s="227"/>
      <c r="K22" s="227"/>
    </row>
    <row r="23" spans="1:16" x14ac:dyDescent="0.4">
      <c r="A23" s="157"/>
      <c r="B23" s="157"/>
      <c r="C23" s="227"/>
      <c r="D23" s="227"/>
      <c r="F23" s="235" t="s">
        <v>336</v>
      </c>
      <c r="G23" s="232" t="s">
        <v>361</v>
      </c>
      <c r="H23" s="243" t="str">
        <f t="shared" si="3"/>
        <v>0</v>
      </c>
      <c r="I23" s="176"/>
      <c r="J23" s="227"/>
      <c r="K23" s="227"/>
    </row>
    <row r="24" spans="1:16" x14ac:dyDescent="0.4">
      <c r="A24" s="157"/>
      <c r="B24" s="157"/>
      <c r="C24" s="227"/>
      <c r="D24" s="227"/>
      <c r="F24" s="235" t="s">
        <v>16</v>
      </c>
      <c r="G24" s="232" t="s">
        <v>362</v>
      </c>
      <c r="H24" s="243" t="str">
        <f t="shared" si="3"/>
        <v>0</v>
      </c>
      <c r="I24" s="176"/>
      <c r="J24" s="227"/>
      <c r="K24" s="227"/>
    </row>
    <row r="25" spans="1:16" x14ac:dyDescent="0.4">
      <c r="A25" s="157"/>
      <c r="B25" s="157"/>
      <c r="C25" s="227"/>
      <c r="D25" s="227"/>
      <c r="F25" s="235" t="s">
        <v>22</v>
      </c>
      <c r="G25" s="232" t="s">
        <v>363</v>
      </c>
      <c r="H25" s="243" t="str">
        <f t="shared" si="3"/>
        <v>0</v>
      </c>
      <c r="I25" s="176"/>
      <c r="J25" s="227"/>
      <c r="K25" s="227"/>
    </row>
    <row r="26" spans="1:16" x14ac:dyDescent="0.4">
      <c r="A26" s="157"/>
      <c r="B26" s="157"/>
      <c r="C26" s="227"/>
      <c r="D26" s="227"/>
      <c r="F26" s="235" t="s">
        <v>337</v>
      </c>
      <c r="G26" s="232" t="s">
        <v>364</v>
      </c>
      <c r="H26" s="243" t="str">
        <f t="shared" si="3"/>
        <v>0</v>
      </c>
      <c r="I26" s="176"/>
      <c r="J26" s="227"/>
      <c r="K26" s="227"/>
    </row>
    <row r="27" spans="1:16" x14ac:dyDescent="0.4">
      <c r="A27" s="157"/>
      <c r="B27" s="157"/>
      <c r="C27" s="227"/>
      <c r="D27" s="227"/>
      <c r="F27" s="235" t="s">
        <v>338</v>
      </c>
      <c r="G27" s="232" t="s">
        <v>365</v>
      </c>
      <c r="H27" s="243" t="str">
        <f t="shared" si="3"/>
        <v>0</v>
      </c>
      <c r="I27" s="176"/>
      <c r="J27" s="227"/>
      <c r="K27" s="227"/>
    </row>
    <row r="28" spans="1:16" x14ac:dyDescent="0.4">
      <c r="A28" s="157"/>
      <c r="B28" s="157"/>
      <c r="C28" s="227"/>
      <c r="D28" s="227"/>
      <c r="F28" s="235" t="s">
        <v>339</v>
      </c>
      <c r="G28" s="232" t="s">
        <v>366</v>
      </c>
      <c r="H28" s="243" t="str">
        <f t="shared" si="3"/>
        <v>0</v>
      </c>
      <c r="I28" s="176"/>
      <c r="J28" s="227"/>
      <c r="K28" s="227"/>
    </row>
    <row r="29" spans="1:16" x14ac:dyDescent="0.4">
      <c r="A29" s="157"/>
      <c r="B29" s="157"/>
      <c r="C29" s="157"/>
      <c r="D29" s="157"/>
      <c r="F29" s="235" t="s">
        <v>340</v>
      </c>
      <c r="G29" s="232" t="s">
        <v>367</v>
      </c>
      <c r="H29" s="243" t="str">
        <f t="shared" si="3"/>
        <v>0</v>
      </c>
      <c r="I29" s="228" t="s">
        <v>313</v>
      </c>
      <c r="J29" s="227">
        <f>SUM(J5:J28)</f>
        <v>0</v>
      </c>
      <c r="K29" s="227">
        <f>SUM(K5:K28)</f>
        <v>0</v>
      </c>
    </row>
    <row r="30" spans="1:16" x14ac:dyDescent="0.4">
      <c r="A30" s="157"/>
      <c r="B30" s="157"/>
      <c r="C30" s="157"/>
      <c r="D30" s="157"/>
      <c r="F30" s="235" t="s">
        <v>341</v>
      </c>
      <c r="G30" s="232" t="s">
        <v>368</v>
      </c>
      <c r="H30" s="243" t="str">
        <f t="shared" si="3"/>
        <v>0</v>
      </c>
      <c r="J30" s="226"/>
      <c r="K30" s="226"/>
    </row>
    <row r="31" spans="1:16" x14ac:dyDescent="0.4">
      <c r="A31" s="157" t="s">
        <v>312</v>
      </c>
      <c r="B31" s="157"/>
      <c r="C31" s="157"/>
      <c r="D31" s="157"/>
      <c r="F31" s="235" t="s">
        <v>342</v>
      </c>
      <c r="G31" s="232" t="s">
        <v>369</v>
      </c>
      <c r="H31" s="243" t="str">
        <f t="shared" si="3"/>
        <v>0</v>
      </c>
      <c r="J31" s="226"/>
      <c r="K31" s="226"/>
    </row>
    <row r="32" spans="1:16" x14ac:dyDescent="0.4">
      <c r="A32" s="157" t="s">
        <v>314</v>
      </c>
      <c r="B32" s="157"/>
      <c r="C32" s="157"/>
      <c r="D32" s="157"/>
      <c r="F32" s="235" t="s">
        <v>129</v>
      </c>
      <c r="G32" s="232" t="s">
        <v>370</v>
      </c>
      <c r="H32" s="243" t="str">
        <f t="shared" si="3"/>
        <v>0</v>
      </c>
      <c r="J32" s="226"/>
      <c r="K32" s="226"/>
    </row>
    <row r="33" spans="1:11" x14ac:dyDescent="0.4">
      <c r="A33" s="157" t="s">
        <v>313</v>
      </c>
      <c r="B33" s="157"/>
      <c r="C33" s="227">
        <f>SUM(C5:C32)</f>
        <v>0</v>
      </c>
      <c r="D33" s="227">
        <f>SUM(D5:D32)</f>
        <v>0</v>
      </c>
      <c r="F33" s="235"/>
      <c r="G33" s="232" t="s">
        <v>371</v>
      </c>
      <c r="H33" s="243" t="str">
        <f t="shared" si="3"/>
        <v>0</v>
      </c>
      <c r="J33" s="226"/>
      <c r="K33" s="226"/>
    </row>
    <row r="34" spans="1:11" x14ac:dyDescent="0.4">
      <c r="F34" s="235"/>
      <c r="G34" s="232" t="s">
        <v>372</v>
      </c>
      <c r="H34" s="243" t="str">
        <f t="shared" si="3"/>
        <v>0</v>
      </c>
      <c r="J34" s="226"/>
      <c r="K34" s="226"/>
    </row>
    <row r="35" spans="1:11" x14ac:dyDescent="0.4">
      <c r="F35" s="235"/>
      <c r="G35" s="232" t="s">
        <v>373</v>
      </c>
      <c r="H35" s="243" t="str">
        <f t="shared" si="3"/>
        <v>0</v>
      </c>
      <c r="J35" s="226"/>
      <c r="K35" s="226"/>
    </row>
    <row r="36" spans="1:11" x14ac:dyDescent="0.4">
      <c r="F36" s="235"/>
      <c r="G36" s="232"/>
      <c r="H36" s="243" t="str">
        <f t="shared" si="2"/>
        <v/>
      </c>
      <c r="J36" s="226"/>
      <c r="K36" s="226"/>
    </row>
    <row r="37" spans="1:11" x14ac:dyDescent="0.4">
      <c r="F37" s="235"/>
      <c r="G37" s="232"/>
      <c r="H37" s="243" t="str">
        <f t="shared" si="2"/>
        <v/>
      </c>
      <c r="J37" s="226"/>
      <c r="K37" s="226"/>
    </row>
    <row r="38" spans="1:11" x14ac:dyDescent="0.4">
      <c r="F38" s="235"/>
      <c r="G38" s="232"/>
      <c r="H38" s="243" t="str">
        <f t="shared" si="2"/>
        <v/>
      </c>
      <c r="J38" s="226"/>
      <c r="K38" s="226"/>
    </row>
    <row r="39" spans="1:11" x14ac:dyDescent="0.4">
      <c r="F39" s="235"/>
      <c r="G39" s="232"/>
      <c r="H39" s="243" t="str">
        <f t="shared" si="2"/>
        <v/>
      </c>
      <c r="J39" s="226"/>
      <c r="K39" s="226"/>
    </row>
    <row r="40" spans="1:11" x14ac:dyDescent="0.4">
      <c r="F40" s="235" t="s">
        <v>322</v>
      </c>
      <c r="G40" s="232" t="s">
        <v>374</v>
      </c>
      <c r="H40" s="243" t="str">
        <f>IFERROR(VLOOKUP(F40,$I$5:$J$28,2,FALSE),"0")</f>
        <v>0</v>
      </c>
      <c r="J40" s="226" t="s">
        <v>408</v>
      </c>
      <c r="K40" s="226"/>
    </row>
    <row r="41" spans="1:11" x14ac:dyDescent="0.4">
      <c r="F41" s="235" t="s">
        <v>313</v>
      </c>
      <c r="G41" s="232" t="s">
        <v>375</v>
      </c>
      <c r="H41" s="243">
        <f>SUM(H15:H40)</f>
        <v>0</v>
      </c>
      <c r="J41" s="226">
        <f>J29-J6</f>
        <v>0</v>
      </c>
      <c r="K41" s="226"/>
    </row>
    <row r="42" spans="1:11" x14ac:dyDescent="0.4">
      <c r="F42" s="235" t="s">
        <v>376</v>
      </c>
      <c r="G42" s="232" t="s">
        <v>389</v>
      </c>
      <c r="H42" s="243">
        <f>IFERROR(H13-H41,0)</f>
        <v>0</v>
      </c>
      <c r="J42" s="226"/>
      <c r="K42" s="226"/>
    </row>
    <row r="43" spans="1:11" x14ac:dyDescent="0.4">
      <c r="F43" s="229"/>
      <c r="G43" s="232"/>
      <c r="H43" s="243" t="str">
        <f t="shared" si="2"/>
        <v/>
      </c>
      <c r="J43" s="226"/>
      <c r="K43" s="226"/>
    </row>
    <row r="44" spans="1:11" x14ac:dyDescent="0.4">
      <c r="F44" s="229" t="s">
        <v>323</v>
      </c>
      <c r="G44" s="232"/>
      <c r="H44" s="243" t="str">
        <f t="shared" si="2"/>
        <v/>
      </c>
      <c r="J44" s="226"/>
      <c r="K44" s="226"/>
    </row>
    <row r="45" spans="1:11" x14ac:dyDescent="0.4">
      <c r="F45" s="229" t="s">
        <v>387</v>
      </c>
      <c r="G45" s="232"/>
      <c r="H45" s="243" t="str">
        <f t="shared" si="2"/>
        <v/>
      </c>
      <c r="J45" s="226"/>
      <c r="K45" s="226"/>
    </row>
    <row r="46" spans="1:11" x14ac:dyDescent="0.4">
      <c r="F46" s="235" t="s">
        <v>324</v>
      </c>
      <c r="G46" s="232" t="s">
        <v>377</v>
      </c>
      <c r="H46" s="243" t="str">
        <f>IFERROR(VLOOKUP(F46,$I$5:$J$28,2,FALSE),"0")</f>
        <v>0</v>
      </c>
      <c r="J46" s="226"/>
      <c r="K46" s="226"/>
    </row>
    <row r="47" spans="1:11" x14ac:dyDescent="0.4">
      <c r="F47" s="235"/>
      <c r="G47" s="232"/>
      <c r="H47" s="243" t="str">
        <f t="shared" si="2"/>
        <v/>
      </c>
      <c r="J47" s="226"/>
      <c r="K47" s="226"/>
    </row>
    <row r="48" spans="1:11" x14ac:dyDescent="0.4">
      <c r="F48" s="235"/>
      <c r="G48" s="232"/>
      <c r="H48" s="243" t="str">
        <f t="shared" si="2"/>
        <v/>
      </c>
      <c r="J48" s="226"/>
      <c r="K48" s="226"/>
    </row>
    <row r="49" spans="6:8" x14ac:dyDescent="0.4">
      <c r="F49" s="235" t="s">
        <v>313</v>
      </c>
      <c r="G49" s="232" t="s">
        <v>378</v>
      </c>
      <c r="H49" s="243">
        <f>SUM(H46:H48)</f>
        <v>0</v>
      </c>
    </row>
    <row r="50" spans="6:8" x14ac:dyDescent="0.4">
      <c r="F50" s="229"/>
      <c r="G50" s="232"/>
      <c r="H50" s="243" t="str">
        <f t="shared" si="2"/>
        <v/>
      </c>
    </row>
    <row r="51" spans="6:8" x14ac:dyDescent="0.4">
      <c r="F51" s="229" t="s">
        <v>388</v>
      </c>
      <c r="G51" s="232"/>
      <c r="H51" s="243" t="str">
        <f t="shared" si="2"/>
        <v/>
      </c>
    </row>
    <row r="52" spans="6:8" x14ac:dyDescent="0.4">
      <c r="F52" s="235" t="s">
        <v>325</v>
      </c>
      <c r="G52" s="232" t="s">
        <v>379</v>
      </c>
      <c r="H52" s="243" t="str">
        <f>IFERROR(VLOOKUP(F52,$I$5:$J$28,2,FALSE),"0")</f>
        <v>0</v>
      </c>
    </row>
    <row r="53" spans="6:8" x14ac:dyDescent="0.4">
      <c r="F53" s="235" t="s">
        <v>326</v>
      </c>
      <c r="G53" s="232" t="s">
        <v>380</v>
      </c>
      <c r="H53" s="243" t="str">
        <f>IFERROR(VLOOKUP(F53,$I$5:$J$28,2,FALSE),"0")</f>
        <v>0</v>
      </c>
    </row>
    <row r="54" spans="6:8" x14ac:dyDescent="0.4">
      <c r="F54" s="235"/>
      <c r="G54" s="232"/>
      <c r="H54" s="243" t="str">
        <f t="shared" si="2"/>
        <v/>
      </c>
    </row>
    <row r="55" spans="6:8" x14ac:dyDescent="0.4">
      <c r="F55" s="235"/>
      <c r="G55" s="232"/>
      <c r="H55" s="243" t="str">
        <f t="shared" si="2"/>
        <v/>
      </c>
    </row>
    <row r="56" spans="6:8" x14ac:dyDescent="0.4">
      <c r="F56" s="235" t="s">
        <v>313</v>
      </c>
      <c r="G56" s="232" t="s">
        <v>381</v>
      </c>
      <c r="H56" s="243">
        <f>SUM(H52:H55)</f>
        <v>0</v>
      </c>
    </row>
    <row r="57" spans="6:8" x14ac:dyDescent="0.4">
      <c r="F57" s="229"/>
      <c r="G57" s="232"/>
      <c r="H57" s="243"/>
    </row>
    <row r="58" spans="6:8" x14ac:dyDescent="0.4">
      <c r="F58" s="229" t="s">
        <v>384</v>
      </c>
      <c r="G58" s="232" t="s">
        <v>383</v>
      </c>
      <c r="H58" s="243">
        <f>IFERROR(H42+H49-H56,0)</f>
        <v>0</v>
      </c>
    </row>
    <row r="59" spans="6:8" x14ac:dyDescent="0.4">
      <c r="F59" s="229"/>
      <c r="G59" s="232"/>
      <c r="H59" s="243"/>
    </row>
    <row r="60" spans="6:8" x14ac:dyDescent="0.4">
      <c r="F60" s="235" t="s">
        <v>327</v>
      </c>
      <c r="G60" s="232" t="s">
        <v>382</v>
      </c>
      <c r="H60" s="243">
        <v>100000</v>
      </c>
    </row>
    <row r="61" spans="6:8" x14ac:dyDescent="0.4">
      <c r="F61" s="229"/>
      <c r="G61" s="232"/>
      <c r="H61" s="243"/>
    </row>
    <row r="62" spans="6:8" x14ac:dyDescent="0.4">
      <c r="F62" s="235" t="s">
        <v>385</v>
      </c>
      <c r="G62" s="232" t="s">
        <v>386</v>
      </c>
      <c r="H62" s="243">
        <f>IFERROR(H58-H60,0)</f>
        <v>-100000</v>
      </c>
    </row>
    <row r="63" spans="6:8" x14ac:dyDescent="0.4">
      <c r="G63" s="164"/>
    </row>
    <row r="64" spans="6:8" x14ac:dyDescent="0.4">
      <c r="G64" s="164"/>
    </row>
    <row r="65" spans="7:7" x14ac:dyDescent="0.4">
      <c r="G65" s="16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2025-04-06T20:17:02Z</dcterms:modified>
</cp:coreProperties>
</file>